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45621"/>
</workbook>
</file>

<file path=xl/calcChain.xml><?xml version="1.0" encoding="utf-8"?>
<calcChain xmlns="http://schemas.openxmlformats.org/spreadsheetml/2006/main">
  <c r="R24" i="4" l="1"/>
  <c r="R23" i="4"/>
  <c r="R60" i="4"/>
  <c r="R143" i="4"/>
  <c r="R154" i="4"/>
  <c r="R153" i="4" s="1"/>
  <c r="R152" i="4" s="1"/>
  <c r="R151" i="4" s="1"/>
  <c r="R17" i="4"/>
  <c r="R16" i="4" s="1"/>
  <c r="R15" i="4" s="1"/>
  <c r="R14" i="4" s="1"/>
  <c r="R13" i="4" s="1"/>
  <c r="R18" i="4"/>
  <c r="R21" i="4"/>
  <c r="R29" i="4"/>
  <c r="R28" i="4" s="1"/>
  <c r="R27" i="4" s="1"/>
  <c r="R26" i="4" s="1"/>
  <c r="R25" i="4" s="1"/>
  <c r="R35" i="4"/>
  <c r="R40" i="4"/>
  <c r="R42" i="4"/>
  <c r="R44" i="4"/>
  <c r="R46" i="4"/>
  <c r="R48" i="4"/>
  <c r="R50" i="4"/>
  <c r="R52" i="4"/>
  <c r="R57" i="4"/>
  <c r="R56" i="4" s="1"/>
  <c r="R55" i="4" s="1"/>
  <c r="R54" i="4" s="1"/>
  <c r="R62" i="4"/>
  <c r="R63" i="4"/>
  <c r="R65" i="4"/>
  <c r="R68" i="4"/>
  <c r="R71" i="4"/>
  <c r="R67" i="4" s="1"/>
  <c r="R74" i="4"/>
  <c r="R73" i="4" s="1"/>
  <c r="R77" i="4"/>
  <c r="R76" i="4" s="1"/>
  <c r="R78" i="4"/>
  <c r="R85" i="4"/>
  <c r="R84" i="4" s="1"/>
  <c r="R83" i="4" s="1"/>
  <c r="R82" i="4" s="1"/>
  <c r="R81" i="4" s="1"/>
  <c r="R80" i="4" s="1"/>
  <c r="R93" i="4"/>
  <c r="R92" i="4" s="1"/>
  <c r="R91" i="4" s="1"/>
  <c r="R90" i="4" s="1"/>
  <c r="R89" i="4" s="1"/>
  <c r="R95" i="4"/>
  <c r="R97" i="4"/>
  <c r="R103" i="4"/>
  <c r="R102" i="4" s="1"/>
  <c r="R101" i="4" s="1"/>
  <c r="R100" i="4" s="1"/>
  <c r="R99" i="4" s="1"/>
  <c r="R110" i="4"/>
  <c r="R112" i="4"/>
  <c r="R114" i="4"/>
  <c r="R116" i="4"/>
  <c r="R120" i="4"/>
  <c r="R119" i="4" s="1"/>
  <c r="R118" i="4" s="1"/>
  <c r="R121" i="4"/>
  <c r="R122" i="4"/>
  <c r="R129" i="4"/>
  <c r="R131" i="4"/>
  <c r="R133" i="4"/>
  <c r="R135" i="4"/>
  <c r="R141" i="4"/>
  <c r="R145" i="4"/>
  <c r="R147" i="4"/>
  <c r="R149" i="4"/>
  <c r="R155" i="4"/>
  <c r="R158" i="4"/>
  <c r="R160" i="4"/>
  <c r="R163" i="4"/>
  <c r="R165" i="4"/>
  <c r="R168" i="4"/>
  <c r="R175" i="4"/>
  <c r="R174" i="4" s="1"/>
  <c r="R173" i="4" s="1"/>
  <c r="R172" i="4" s="1"/>
  <c r="R171" i="4" s="1"/>
  <c r="R170" i="4" s="1"/>
  <c r="R183" i="4"/>
  <c r="R185" i="4"/>
  <c r="R187" i="4"/>
  <c r="R189" i="4"/>
  <c r="R182" i="4" s="1"/>
  <c r="R181" i="4" s="1"/>
  <c r="R180" i="4" s="1"/>
  <c r="R179" i="4" s="1"/>
  <c r="R178" i="4" s="1"/>
  <c r="R194" i="4"/>
  <c r="R193" i="4" s="1"/>
  <c r="R192" i="4" s="1"/>
  <c r="R195" i="4"/>
  <c r="R196" i="4"/>
  <c r="R201" i="4"/>
  <c r="R200" i="4" s="1"/>
  <c r="R202" i="4"/>
  <c r="R206" i="4"/>
  <c r="R208" i="4"/>
  <c r="R205" i="4" s="1"/>
  <c r="R204" i="4" s="1"/>
  <c r="R215" i="4"/>
  <c r="R217" i="4"/>
  <c r="R219" i="4"/>
  <c r="R221" i="4"/>
  <c r="R223" i="4" l="1"/>
  <c r="R34" i="4"/>
  <c r="R33" i="4" s="1"/>
  <c r="R32" i="4" s="1"/>
  <c r="R31" i="4" s="1"/>
  <c r="R61" i="4"/>
  <c r="R59" i="4" s="1"/>
  <c r="R88" i="4"/>
  <c r="R109" i="4"/>
  <c r="R108" i="4" s="1"/>
  <c r="R107" i="4" s="1"/>
  <c r="R106" i="4" s="1"/>
  <c r="R105" i="4" s="1"/>
  <c r="R128" i="4"/>
  <c r="R127" i="4" s="1"/>
  <c r="R126" i="4" s="1"/>
  <c r="R125" i="4" s="1"/>
  <c r="R140" i="4"/>
  <c r="R139" i="4" s="1"/>
  <c r="R138" i="4" s="1"/>
  <c r="R137" i="4" s="1"/>
  <c r="R199" i="4"/>
  <c r="R198" i="4" s="1"/>
  <c r="R191" i="4" s="1"/>
  <c r="R214" i="4"/>
  <c r="R213" i="4" s="1"/>
  <c r="R212" i="4" s="1"/>
  <c r="R211" i="4" s="1"/>
  <c r="R210" i="4" s="1"/>
  <c r="D34" i="3"/>
  <c r="D7" i="3"/>
  <c r="R124" i="4" l="1"/>
  <c r="D25" i="3"/>
  <c r="D32" i="3"/>
  <c r="D29" i="3"/>
  <c r="D27" i="3"/>
  <c r="D21" i="3"/>
  <c r="D18" i="3"/>
  <c r="D15" i="3"/>
  <c r="D13" i="3"/>
  <c r="C56" i="2" l="1"/>
  <c r="C40" i="2"/>
  <c r="C36" i="2"/>
  <c r="C35" i="2" s="1"/>
  <c r="C32" i="2"/>
  <c r="C31" i="2" s="1"/>
  <c r="C26" i="2"/>
  <c r="C25" i="2" s="1"/>
  <c r="C18" i="2"/>
  <c r="C73" i="2"/>
  <c r="C71" i="2"/>
  <c r="C70" i="2" s="1"/>
  <c r="C67" i="2"/>
  <c r="C61" i="2" s="1"/>
  <c r="C64" i="2"/>
  <c r="C58" i="2"/>
  <c r="C55" i="2" s="1"/>
  <c r="C53" i="2"/>
  <c r="C52" i="2" s="1"/>
  <c r="C50" i="2"/>
  <c r="C49" i="2" s="1"/>
  <c r="C47" i="2"/>
  <c r="C46" i="2" s="1"/>
  <c r="C45" i="2" s="1"/>
  <c r="C42" i="2"/>
  <c r="C21" i="2"/>
  <c r="C14" i="2"/>
  <c r="B9" i="2"/>
  <c r="D17" i="1"/>
  <c r="D27" i="1"/>
  <c r="D19" i="1"/>
  <c r="D12" i="1"/>
  <c r="D15" i="6"/>
  <c r="D14" i="6"/>
  <c r="D13" i="6"/>
  <c r="D11" i="6"/>
  <c r="D10" i="6"/>
  <c r="D9" i="6"/>
  <c r="D8" i="6"/>
  <c r="D7" i="6"/>
  <c r="E10" i="5"/>
  <c r="E9" i="5" s="1"/>
  <c r="C60" i="2" l="1"/>
  <c r="C39" i="2"/>
  <c r="C34" i="2" s="1"/>
  <c r="C13" i="2"/>
  <c r="C12" i="2" s="1"/>
  <c r="D11" i="1"/>
  <c r="C11" i="2" l="1"/>
  <c r="C10" i="2" s="1"/>
</calcChain>
</file>

<file path=xl/comments1.xml><?xml version="1.0" encoding="utf-8"?>
<comments xmlns="http://schemas.openxmlformats.org/spreadsheetml/2006/main">
  <authors>
    <author>Автор</author>
  </authors>
  <commentList>
    <comment ref="D1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доходы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расходы
</t>
        </r>
      </text>
    </comment>
  </commentList>
</comments>
</file>

<file path=xl/sharedStrings.xml><?xml version="1.0" encoding="utf-8"?>
<sst xmlns="http://schemas.openxmlformats.org/spreadsheetml/2006/main" count="1515" uniqueCount="368">
  <si>
    <t xml:space="preserve">Код бюджетной классификации </t>
  </si>
  <si>
    <t xml:space="preserve">Наименование </t>
  </si>
  <si>
    <t>Сумма,  руб.</t>
  </si>
  <si>
    <t>главного администратора источников внутреннего финансирования дефицита бюджетов</t>
  </si>
  <si>
    <t>источника внутреннего финансирования дефицита бюджетов</t>
  </si>
  <si>
    <t>01 00 00 00 00 0000 000</t>
  </si>
  <si>
    <t xml:space="preserve">Источники внутреннего финансирования дефицита бюджетов </t>
  </si>
  <si>
    <t>Администрация муниципального образования поселок Ханымей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</si>
  <si>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</si>
  <si>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</si>
  <si>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</si>
  <si>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</si>
  <si>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дефицита бюджета муниципального образования поселок Ханымей  по кодам классификации источников финансирования дефицита бюджета за 2018 год  </t>
  </si>
  <si>
    <t>Приложение 5 
к проекту Решения Собрания депутатов
муниципального образования
поселок Ханымей 
от __ _____________ 2019 года № _____</t>
  </si>
  <si>
    <t>Код бюджетной классификации источников внутреннего финансирования дефицитов бюджетов</t>
  </si>
  <si>
    <t>Источники внутреннего финансирования дефицита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</si>
  <si>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</si>
  <si>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</si>
  <si>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</si>
  <si>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бюджета</t>
  </si>
  <si>
    <t>01 05 02 00 00 0000 500</t>
  </si>
  <si>
    <t>Увеличение прочих остатков 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</si>
  <si>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</si>
  <si>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</si>
  <si>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 поселений</t>
  </si>
  <si>
    <t>01 05 00 00 00 0000 600</t>
  </si>
  <si>
    <t>Уменьшение остатков средств бюджета</t>
  </si>
  <si>
    <t>01 05 02 00 00 0000 600</t>
  </si>
  <si>
    <t>Уменьшение прочих остатков  средств бюджетов</t>
  </si>
  <si>
    <t>01 05 02 01 00 0000 610</t>
  </si>
  <si>
    <t>Уменьшение прочих остатков денежных средств бюджетов</t>
  </si>
  <si>
    <t>Приложение 6 
к проекту Решения Собрания депутатов
муниципального образования
поселок Ханымей 
 от ___ ____________ 2019 года № _____</t>
  </si>
  <si>
    <t xml:space="preserve">Источники внутреннего финансирования дефицита бюджета муниципального образования поселок Ханымей по группам, подгруппам, статьям, видам источников финансирования дефицита бюджета классификации операций сектора государственного управления, относящихся к источникам финансирования дефицита бюджета  за 2018 год  </t>
  </si>
  <si>
    <t>Наименование показателя</t>
  </si>
  <si>
    <t>Исполнено,       руб.</t>
  </si>
  <si>
    <t>главного администратора поступлений</t>
  </si>
  <si>
    <t>доходов местного бюджета</t>
  </si>
  <si>
    <t>Доходы бюджета - всего</t>
  </si>
  <si>
    <t>Территориальный орган Федерального казначейства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</si>
  <si>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</si>
  <si>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</si>
  <si>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</si>
  <si>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</si>
  <si>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</si>
  <si>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</si>
  <si>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</si>
  <si>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</si>
  <si>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</t>
  </si>
  <si>
    <t>Федеральная налоговая служба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</si>
  <si>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</si>
  <si>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</si>
  <si>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</si>
  <si>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</si>
  <si>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</si>
  <si>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</si>
  <si>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</si>
  <si>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</si>
  <si>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</si>
  <si>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</si>
  <si>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</si>
  <si>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</si>
  <si>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</si>
  <si>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</si>
  <si>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954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</si>
  <si>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</si>
  <si>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</si>
  <si>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</si>
  <si>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</si>
  <si>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</si>
  <si>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 компенсации затрат бюджетов сельских поселений</t>
  </si>
  <si>
    <t>1 16 90050 10 0000 410</t>
  </si>
  <si>
    <t>Прочие поступления от денежных взысканий (штрафов)и иных сумм в возмещение ущерб, зачисляемые в бюджеты сельских поселений</t>
  </si>
  <si>
    <t xml:space="preserve"> 2 02 15001 10 0000 151</t>
  </si>
  <si>
    <t>Дотации бюджетам сельских поселений на выравнивание бюджетной обеспеченности</t>
  </si>
  <si>
    <t>2 0 230024 10 0000 151</t>
  </si>
  <si>
    <t>Субвенции бюджетам сельских поселений на выполнение передаваемых полномочий субъектов Российской Федерации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</si>
  <si>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</si>
  <si>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</si>
  <si>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</si>
  <si>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</si>
  <si>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2 02 49999 10 0000 151</t>
  </si>
  <si>
    <t>Прочие межбюджетные трансферты, передаваемые бюджетам сельских поселений</t>
  </si>
  <si>
    <t>2 07 05030 10 0000 180</t>
  </si>
  <si>
    <t>Прочие безвозмездные поступления в бюджеты сельских поселений</t>
  </si>
  <si>
    <t>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</si>
  <si>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</si>
  <si>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Приложение 1
к  проекту Решения Собрания депутатов 
муниципального образования
поселок Ханымей 
от ___ _____________ 2019 года № ___ </t>
  </si>
  <si>
    <t>Доходы бюджета муниципального образования поселок Ханымей по кодам классификации доходов бюджета за 2018 год</t>
  </si>
  <si>
    <t>161</t>
  </si>
  <si>
    <t>1 16 33050 10 0000 140</t>
  </si>
  <si>
    <t>Федеральная антимонопольноя службя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</si>
  <si>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</si>
  <si>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2 02 15002 10 0000 151</t>
  </si>
  <si>
    <t>Дотации бюджетам на поддержку мер по обеспечению сбалансированности бюджетов</t>
  </si>
  <si>
    <t>Код бюджетной классификации</t>
  </si>
  <si>
    <t>Исполнено,      руб.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</si>
  <si>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</si>
  <si>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</si>
  <si>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</si>
  <si>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</si>
  <si>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</si>
  <si>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</si>
  <si>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</si>
  <si>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</si>
  <si>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1 01 02010 01 2100 110</t>
  </si>
  <si>
    <t>1 01 02010 01 3000 110</t>
  </si>
  <si>
    <t>101 02020 01 0000 110</t>
  </si>
  <si>
    <t>Налог на доходы физических лиц с доходов, полученныхот осуществления деятельности физическими лицами, зарегистрированными в качестве индивидуальных предпринимателей, нотариусов, занмающихся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</si>
  <si>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</si>
  <si>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</si>
  <si>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1 01 02030 01 1000 110</t>
  </si>
  <si>
    <t>1 01 02030 01 2100 110</t>
  </si>
  <si>
    <t>1 01 02030 01 3000 110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</si>
  <si>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</si>
  <si>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</si>
  <si>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</si>
  <si>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</si>
  <si>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</si>
  <si>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</si>
  <si>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</si>
  <si>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1 05 03010 01 1000 110</t>
  </si>
  <si>
    <t>1 06 00000 00 0000 000</t>
  </si>
  <si>
    <t>НАЛОГИ НА ИМУЩЕСТВО</t>
  </si>
  <si>
    <t>1 06 01000 10 0000 110</t>
  </si>
  <si>
    <t>Налог на имущество физических лиц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</si>
  <si>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</si>
  <si>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</si>
  <si>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1 06 01030 10 2100 110</t>
  </si>
  <si>
    <t>1 06 06000 10 0000 110</t>
  </si>
  <si>
    <t>Земельный налог</t>
  </si>
  <si>
    <t>Земельный налог с организаций, обладающих земельным участком, расположенным в границах сельских  поселений</t>
  </si>
  <si>
    <t>1 06 06033 10 1000 110</t>
  </si>
  <si>
    <t>Земельный налог с организаций, обладающих земельным участком, расположенным в границах межселенных территорий</t>
  </si>
  <si>
    <t>1 06 06043 10 1000 110</t>
  </si>
  <si>
    <t>Земельный налог с физических лиц, обладающих земельным участком, расположенным в границах межселенных территорий</t>
  </si>
  <si>
    <t>1 06 06043 10 2100 110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</si>
  <si>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</si>
  <si>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</si>
  <si>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</si>
  <si>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</si>
  <si>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1 08 04020 01 1000 110</t>
  </si>
  <si>
    <t>1 11 00000 00 0000 000</t>
  </si>
  <si>
    <t xml:space="preserve">ДОХОДЫ ОТ ИСПОЛЬЗОВАНИЯ ИМУЩЕСТВА, НАХОДЯЩЕГОСЯ В ГОСУДАРСТВЕННОЙ И МУНИЦИПАЛЬНОЙ СОБСТВЕННОСТИ </t>
  </si>
  <si>
    <t>1 11 09000 10 0000 120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</si>
  <si>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</si>
  <si>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1 13 00000 00 0000 000</t>
  </si>
  <si>
    <t>ДОХОДЫ ОТ ОКАЗАНИЯ ПЛАТНЫХ УСЛУГ (РАБОТ) И КОМПЕНСАЦИИ ЗАТРАТ ГОСУДАРСТВА</t>
  </si>
  <si>
    <t>1 13 02000 10 0000 130</t>
  </si>
  <si>
    <t>Доходы от компенсации затрат государства</t>
  </si>
  <si>
    <t>Прочие доходы от компенсации затрат государства</t>
  </si>
  <si>
    <t>1 16 00000 00 0000 000</t>
  </si>
  <si>
    <t xml:space="preserve">ШТРАФЫ, САНКЦИИ, ВОЗМЕЩЕНИЕ УЩЕРБА 
</t>
  </si>
  <si>
    <t>1 16 90000 10 0000 140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</si>
  <si>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</si>
  <si>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</si>
  <si>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</si>
  <si>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2 00 00000 00 0000 000</t>
  </si>
  <si>
    <t>БЕЗВОЗМЕЗДНЫЕ ПОСТУПЛЕНИЯ</t>
  </si>
  <si>
    <t>2 02 00000 00 0000 000</t>
  </si>
  <si>
    <t>Безвозмездные поступления от  других бюджетов бюджетной системы Российской Федерации</t>
  </si>
  <si>
    <t>2 02 15001 10 0000 151</t>
  </si>
  <si>
    <t>2 02 30000 10 0000 151</t>
  </si>
  <si>
    <t>2 02 30024 10 0000 151</t>
  </si>
  <si>
    <t>2 02 40000 10 0000 151</t>
  </si>
  <si>
    <t>2 07 00000 00 0000 000</t>
  </si>
  <si>
    <t>ПРОЧИЕ БЕЗВОЗМЕЗДНЫЕ ПОСТУПЛЕНИЯ</t>
  </si>
  <si>
    <t>2 07 05000 10 0000 180</t>
  </si>
  <si>
    <r>
      <t xml:space="preserve">Прочие безвозмездные поступления в бюджеты </t>
    </r>
    <r>
      <rPr>
        <sz val="12"/>
        <color indexed="8"/>
        <rFont val="Times New Roman"/>
        <family val="1"/>
        <charset val="204"/>
      </rPr>
      <t>сельских</t>
    </r>
    <r>
      <rPr>
        <sz val="12"/>
        <rFont val="Times New Roman"/>
        <family val="1"/>
        <charset val="204"/>
      </rPr>
      <t xml:space="preserve"> поселений</t>
    </r>
  </si>
  <si>
    <t>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</si>
  <si>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</si>
  <si>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</si>
  <si>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Приложение 2
к  проекту Решения Собрания депутатов 
муниципального образования
поселок Ханымей 
от __ ___________ 2019 года № _____ </t>
  </si>
  <si>
    <t>Доходы бюджета муниципального образования поселок Ханымей  по кодам видов доходов, подвидов доходов, классификации операций сектора государственного управления, относящихся к доходам бюджета за 2018 год</t>
  </si>
  <si>
    <t>101 02020 01 3000 110</t>
  </si>
  <si>
    <t>1 16 30000 10 0000 140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</si>
  <si>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</si>
  <si>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2 02 15002 10 0000 151</t>
  </si>
  <si>
    <t>Раздел</t>
  </si>
  <si>
    <t>Подраздел</t>
  </si>
  <si>
    <t>Исполнено,     руб.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</si>
  <si>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</si>
  <si>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</si>
  <si>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</si>
  <si>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</si>
  <si>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</si>
  <si>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</si>
  <si>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</si>
  <si>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</si>
  <si>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</si>
  <si>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</si>
  <si>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</si>
  <si>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</si>
  <si>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</si>
  <si>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экономике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</si>
  <si>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</si>
  <si>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</si>
  <si>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</si>
  <si>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</si>
  <si>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</si>
  <si>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</si>
  <si>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 кинематография</t>
  </si>
  <si>
    <t>Культура</t>
  </si>
  <si>
    <t>Социальная политика</t>
  </si>
  <si>
    <t>Пенсионное обеспечение</t>
  </si>
  <si>
    <t xml:space="preserve">Другие вопросы в области социальной политики </t>
  </si>
  <si>
    <t>Физическая культура и спорт</t>
  </si>
  <si>
    <t xml:space="preserve">Физическая культура </t>
  </si>
  <si>
    <t>ВСЕГО:</t>
  </si>
  <si>
    <t>Приложение 3
к  проекту Решения Собрания депутатов 
муниципального образования
поселок Ханымей
от __ ______________ 2019 года № _____</t>
  </si>
  <si>
    <t>Исполнение по распределению расходов бюджета муниципального образования поселок Ханымей по разделам и подразделам  классификации расходов местного бюджета за 2018 год</t>
  </si>
  <si>
    <t xml:space="preserve">                                                      Приложение 4</t>
  </si>
  <si>
    <t xml:space="preserve">          к  проекту Решения Собрания депутатов</t>
  </si>
  <si>
    <t xml:space="preserve">Исполнение по распределению расходов бюджета по ведомственной структуре расходов бюджета поселка Ханымей за 2018 год </t>
  </si>
  <si>
    <t>Наименование</t>
  </si>
  <si>
    <t>Целевая статья</t>
  </si>
  <si>
    <t>Сумма</t>
  </si>
  <si>
    <t>Собрание депутатов муниципального образования поселок Ханымей</t>
  </si>
  <si>
    <t/>
  </si>
  <si>
    <t>Непрограммные расходы</t>
  </si>
  <si>
    <t>98</t>
  </si>
  <si>
    <t>Расходы, не отнесенные к муниципальным программам</t>
  </si>
  <si>
    <t>9</t>
  </si>
  <si>
    <t>Обеспечение деятельности органов местного самоуправления</t>
  </si>
  <si>
    <t>00</t>
  </si>
  <si>
    <t>11040</t>
  </si>
  <si>
    <t>Иные закупки товаров, работ и услуг для обеспечения государственных (муниципальных) нужд</t>
  </si>
  <si>
    <t>Осуществление полномочий поселений по проведению внешнего муниципального финансового контроля</t>
  </si>
  <si>
    <t>42090</t>
  </si>
  <si>
    <t>Иные межбюджетные трансферты</t>
  </si>
  <si>
    <t>Муниципальная программа "Повышение качества жизни населения муниципального образования поселок Ханымей"</t>
  </si>
  <si>
    <t>54</t>
  </si>
  <si>
    <t>Подпрограмма "Обеспечение реализации муниципальной программы"</t>
  </si>
  <si>
    <t>Ц</t>
  </si>
  <si>
    <t>Основное мероприятие "Руководство и управление в сфере установленных функций органов местного самоуправления"</t>
  </si>
  <si>
    <t>01</t>
  </si>
  <si>
    <t>Глава муниципального образования</t>
  </si>
  <si>
    <t>11010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</si>
  <si>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</si>
  <si>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</si>
  <si>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Осуществление полномочий поселений по формированию, утверждению, исполнению бюджета поселения и контролю за исполнением данного бюджета</t>
  </si>
  <si>
    <t>42010</t>
  </si>
  <si>
    <t>Осуществление полномочий поселений в сфере осуществления закупок товаров, работ, услуг для обеспечения муниципальных нужд</t>
  </si>
  <si>
    <t>42020</t>
  </si>
  <si>
    <t>Осуществление полномочий поселений в сфере регулирования тарифов</t>
  </si>
  <si>
    <t>42030</t>
  </si>
  <si>
    <t>Осуществление полномочий поселений в области градостроительной деятельности</t>
  </si>
  <si>
    <t>42040</t>
  </si>
  <si>
    <t>Осуществление полномочий муниципального района по организации и осуществлению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</si>
  <si>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Резервный фонд местной администрации</t>
  </si>
  <si>
    <t>90070</t>
  </si>
  <si>
    <t>Резервные средства</t>
  </si>
  <si>
    <t>Подпрограмма "Развитие муниципальной политики и совершенствование муниципального управления"</t>
  </si>
  <si>
    <t>1</t>
  </si>
  <si>
    <t>Основное мероприятие "Организация учета и содержания муниципального имущества"</t>
  </si>
  <si>
    <t>Реализация мероприятий в области формирования и управления муниципальным имуществом</t>
  </si>
  <si>
    <t>Владение, пользование и распоряжение имуществом, находящимся в муниципальной собственности</t>
  </si>
  <si>
    <t>80030</t>
  </si>
  <si>
    <t>Основное мероприятие "Взаимодействие органов местного самоуправления с населением, организациями и общественными объединениями"</t>
  </si>
  <si>
    <t>02</t>
  </si>
  <si>
    <t>Меры по обеспечению взаимодействия с населением, организациями и общественными объединениями</t>
  </si>
  <si>
    <t>84370</t>
  </si>
  <si>
    <t>Премии и гранты</t>
  </si>
  <si>
    <t>Единовременные денежные выплаты, связанные с наградами, Почетными грамотами Главы муниципального образования</t>
  </si>
  <si>
    <t>84380</t>
  </si>
  <si>
    <t>Публичные нормативные выплаты гражданам несоциального характера</t>
  </si>
  <si>
    <t>Основное мероприятие "Мероприятия, направленные на создание безопасной жизнедеятельности населения"</t>
  </si>
  <si>
    <t>03</t>
  </si>
  <si>
    <t>Обеспечение пожарной безопасности в муниципальном образовании</t>
  </si>
  <si>
    <t>97030</t>
  </si>
  <si>
    <t>Осуществление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</si>
  <si>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73010</t>
  </si>
  <si>
    <t>Осуществление первичного воинского учета на территориях, где отсутствуют военные комиссариаты</t>
  </si>
  <si>
    <t>51180</t>
  </si>
  <si>
    <t>Субсидии некоммерческим организациям (за исключением государственных (муниципальных) учреждений)</t>
  </si>
  <si>
    <t>Расходы, направленные на создание условий для деятельности добровольных формирований населения по охране общественного порядка</t>
  </si>
  <si>
    <t>80350</t>
  </si>
  <si>
    <t>Подпрограмма "Развитие жилищно-коммунального и дорожного хозяйства"</t>
  </si>
  <si>
    <t>2</t>
  </si>
  <si>
    <t>Основное мероприятие "Осуществление дорожной деятельности"</t>
  </si>
  <si>
    <t>Содержание автомобильных дорог общего пользования местного значения</t>
  </si>
  <si>
    <t>60520</t>
  </si>
  <si>
    <t>71450</t>
  </si>
  <si>
    <t>S1450</t>
  </si>
  <si>
    <t>Другие вопросы в области национальной экономики</t>
  </si>
  <si>
    <t>Основное мероприятие "Обеспечение условий для развития субъектов малого и среднего предпринимательства"</t>
  </si>
  <si>
    <t>04</t>
  </si>
  <si>
    <t>Реализация комплекса мер по развитию малого и среднего предпринимательства</t>
  </si>
  <si>
    <t>61710</t>
  </si>
  <si>
    <t>Основное мероприятие "Поддержка жилищно-коммунального комплекса"</t>
  </si>
  <si>
    <t>Финансовое обеспечение мероприятий по капитальному ремонту многоквартирных домов</t>
  </si>
  <si>
    <t>64000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</si>
  <si>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</si>
  <si>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71626</t>
  </si>
  <si>
    <t>S1626</t>
  </si>
  <si>
    <t>Осуществление полномочий поселений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</si>
  <si>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42070</t>
  </si>
  <si>
    <t>Компенсация выпадающих доходов организациям, предоставляющим населению бытовые услуги по тарифам, не обеспечивающим возмещение издержек</t>
  </si>
  <si>
    <t>64360</t>
  </si>
  <si>
    <t>Прочие мероприятия в области жилищно-коммунального хозяйства</t>
  </si>
  <si>
    <t>64370</t>
  </si>
  <si>
    <t>Реализация мероприятий по благоустройству</t>
  </si>
  <si>
    <t>Финансовое обеспечение мероприятий по благоустройству</t>
  </si>
  <si>
    <t>64350</t>
  </si>
  <si>
    <t>Подпрограмма "Развитие социальной сферы"</t>
  </si>
  <si>
    <t>3</t>
  </si>
  <si>
    <t>Основное мероприятие "Содействие духовно-нравственному воспитанию, развитию социальной активности и самореализации молодежи"</t>
  </si>
  <si>
    <t>87020</t>
  </si>
  <si>
    <t>Расходы на выплаты персоналу казенных учреждений</t>
  </si>
  <si>
    <t>Основное мероприятие "Развитие сферы культуры"</t>
  </si>
  <si>
    <t>Мероприятия, направленные на финансовое обеспечение исполнения Указов Президента Российской Федерации</t>
  </si>
  <si>
    <t>Субсидии бюджетным учреждениям</t>
  </si>
  <si>
    <t>Осуществление полномочий поселений в сфере культуры</t>
  </si>
  <si>
    <t>42050</t>
  </si>
  <si>
    <t>Мероприятия по развитию культуры и искусства</t>
  </si>
  <si>
    <t>88020</t>
  </si>
  <si>
    <t>Обеспечение деятельности учреждений культуры (музеи)</t>
  </si>
  <si>
    <t>88330</t>
  </si>
  <si>
    <t>Основное мероприятие "Выплаты отдельным категориям граждан, установленные нормативными правовыми актами"</t>
  </si>
  <si>
    <t>Выплаты лицам, замещавшим муниципальные должности и должности муниципальной службы</t>
  </si>
  <si>
    <t>84310</t>
  </si>
  <si>
    <t>Социальные выплаты гражданам, кроме публичных нормативных социальных выплат</t>
  </si>
  <si>
    <t>Другие вопросы в области социальной политики</t>
  </si>
  <si>
    <t>Иные выплаты населению</t>
  </si>
  <si>
    <t>Физическая культура</t>
  </si>
  <si>
    <t>Основное мероприятие "Развитие физической культуры и спорта"</t>
  </si>
  <si>
    <t>Мероприятия по развитию физической культуры и массового спорта</t>
  </si>
  <si>
    <t>83010</t>
  </si>
  <si>
    <t>Обеспечение деятельности учреждений в области физической культуры и спорта</t>
  </si>
  <si>
    <t>83310</t>
  </si>
  <si>
    <t>Ведом-ство</t>
  </si>
  <si>
    <t>Подраз-дел</t>
  </si>
  <si>
    <t>Исполнение судебных актов</t>
  </si>
  <si>
    <t>Мероприятия, связанные с оплатой труда работников бюджетной сферы</t>
  </si>
  <si>
    <t>41275</t>
  </si>
  <si>
    <t>Мероприятия по организации электронного документооборота</t>
  </si>
  <si>
    <t>41285</t>
  </si>
  <si>
    <t>43015</t>
  </si>
  <si>
    <t>41045</t>
  </si>
  <si>
    <t>Реализация мероприятий на участие в предупреждении и ликвидации последствий чрезвычайных ситуаций</t>
  </si>
  <si>
    <t>71240</t>
  </si>
  <si>
    <t>S1240</t>
  </si>
  <si>
    <t>41015</t>
  </si>
  <si>
    <t>41065</t>
  </si>
  <si>
    <t>Реализация мероприятий по капитальному ремонту многоквартирных жилых домов</t>
  </si>
  <si>
    <t xml:space="preserve">Реализация мероприятий по обеспечению энергосбережения и повышению энергетической эффективности </t>
  </si>
  <si>
    <t>41035</t>
  </si>
  <si>
    <t>61090</t>
  </si>
  <si>
    <t>41075</t>
  </si>
  <si>
    <t>Реализация мероприятий по благоустройству дворовых и общественных территорий, включенных в муниципальные программы по благоустройству территорий</t>
  </si>
  <si>
    <t>71490</t>
  </si>
  <si>
    <t>Реализация мероприятий по содержанию объектов благоустройства, находящихся в муниципальной собственности</t>
  </si>
  <si>
    <t>71510</t>
  </si>
  <si>
    <t>S1490</t>
  </si>
  <si>
    <t>S1510</t>
  </si>
  <si>
    <t>Реализация мероприятий, направленных на повышение эффективности реализации молодежной политики</t>
  </si>
  <si>
    <t>Культура, кинематография</t>
  </si>
  <si>
    <t>41095</t>
  </si>
  <si>
    <t>Межбюджетные трансферты на мероприятия по повышению доступности приоритетных объектов, внутриквартирного пространства, а также мест общего пользования к потребностям инвалидов и других маломобильных групп населения</t>
  </si>
  <si>
    <t>41255</t>
  </si>
  <si>
    <t>Реализация мероприятий, направленных на развитие физической культуры и массового спорта</t>
  </si>
  <si>
    <t>71170</t>
  </si>
  <si>
    <t>S1170</t>
  </si>
  <si>
    <t>Вид расходов</t>
  </si>
  <si>
    <t xml:space="preserve">                              </t>
  </si>
  <si>
    <t xml:space="preserve">    муниципального образования </t>
  </si>
  <si>
    <t xml:space="preserve">                                                 </t>
  </si>
  <si>
    <t xml:space="preserve">   поселок Ханымей </t>
  </si>
  <si>
    <t xml:space="preserve">        от ___ ____________  2019 года 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</si>
</sst>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0;[Red]\-00;&quot;&quot;"/>
    <numFmt numFmtId="165" formatCode="000;[Red]\-000;&quot;&quot;"/>
    <numFmt numFmtId="166" formatCode="#,##0.00;[Red]\-#,##0.00;&quot; &quot;"/>
    <numFmt numFmtId="167" formatCode="#,##0;[Red]\-#,##0;&quot; &quot;"/>
    <numFmt numFmtId="168" formatCode="000"/>
    <numFmt numFmtId="169" formatCode="00"/>
    <numFmt numFmtId="171" formatCode="00000"/>
    <numFmt numFmtId="177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12"/>
      <color indexed="8"/>
      <name val="Tahoma"/>
      <family val="2"/>
      <charset val="204"/>
    </font>
    <font>
      <sz val="12"/>
      <name val="Times New Roman"/>
      <charset val="204"/>
    </font>
    <font>
      <b/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2" fillId="0" borderId="0"/>
  </cellStyleXfs>
  <cellXfs count="187">
    <xf numFmtId="0" fontId="0" fillId="0" borderId="0" xfId="0"/>
    <xf numFmtId="0" fontId="3" fillId="0" borderId="0" xfId="2" applyFont="1"/>
    <xf numFmtId="0" fontId="3" fillId="0" borderId="0" xfId="2" applyFont="1" applyProtection="1">
      <protection hidden="1"/>
    </xf>
    <xf numFmtId="0" fontId="3" fillId="0" borderId="0" xfId="2" applyNumberFormat="1" applyFont="1" applyFill="1" applyAlignment="1" applyProtection="1">
      <alignment wrapText="1"/>
      <protection hidden="1"/>
    </xf>
    <xf numFmtId="0" fontId="4" fillId="0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>
      <alignment horizontal="centerContinuous"/>
      <protection hidden="1"/>
    </xf>
    <xf numFmtId="0" fontId="3" fillId="0" borderId="0" xfId="2" applyNumberFormat="1" applyFont="1" applyFill="1" applyAlignment="1" applyProtection="1">
      <alignment horizontal="right"/>
      <protection hidden="1"/>
    </xf>
    <xf numFmtId="0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Font="1" applyBorder="1" applyAlignment="1">
      <alignment horizontal="center"/>
    </xf>
    <xf numFmtId="0" fontId="3" fillId="0" borderId="1" xfId="2" applyNumberFormat="1" applyFont="1" applyFill="1" applyBorder="1" applyAlignment="1" applyProtection="1">
      <alignment horizontal="center"/>
      <protection hidden="1"/>
    </xf>
    <xf numFmtId="0" fontId="3" fillId="0" borderId="1" xfId="2" applyFont="1" applyBorder="1"/>
    <xf numFmtId="165" fontId="4" fillId="0" borderId="1" xfId="2" applyNumberFormat="1" applyFont="1" applyFill="1" applyBorder="1" applyAlignment="1" applyProtection="1">
      <alignment vertical="center" wrapText="1"/>
      <protection hidden="1"/>
    </xf>
    <xf numFmtId="43" fontId="4" fillId="0" borderId="1" xfId="1" applyFont="1" applyFill="1" applyBorder="1" applyAlignment="1" applyProtection="1">
      <alignment horizontal="center" vertical="center"/>
      <protection hidden="1"/>
    </xf>
    <xf numFmtId="2" fontId="3" fillId="0" borderId="0" xfId="2" applyNumberFormat="1" applyFont="1"/>
    <xf numFmtId="0" fontId="4" fillId="0" borderId="1" xfId="2" applyFont="1" applyBorder="1" applyAlignment="1">
      <alignment horizontal="center" vertical="center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3" fillId="0" borderId="1" xfId="2" applyFont="1" applyBorder="1" applyAlignment="1">
      <alignment horizontal="center" vertical="center"/>
    </xf>
    <xf numFmtId="165" fontId="5" fillId="0" borderId="1" xfId="2" applyNumberFormat="1" applyFont="1" applyFill="1" applyBorder="1" applyAlignment="1" applyProtection="1">
      <alignment vertical="center" wrapText="1"/>
      <protection hidden="1"/>
    </xf>
    <xf numFmtId="43" fontId="3" fillId="0" borderId="1" xfId="1" applyFont="1" applyFill="1" applyBorder="1" applyAlignment="1" applyProtection="1">
      <alignment horizontal="center" vertical="center"/>
      <protection hidden="1"/>
    </xf>
    <xf numFmtId="165" fontId="3" fillId="0" borderId="1" xfId="2" applyNumberFormat="1" applyFont="1" applyFill="1" applyBorder="1" applyAlignment="1" applyProtection="1">
      <alignment vertical="center" wrapText="1"/>
      <protection hidden="1"/>
    </xf>
    <xf numFmtId="0" fontId="3" fillId="0" borderId="0" xfId="2" applyFont="1" applyFill="1" applyAlignment="1" applyProtection="1">
      <protection hidden="1"/>
    </xf>
    <xf numFmtId="0" fontId="6" fillId="0" borderId="0" xfId="2" applyFont="1"/>
    <xf numFmtId="166" fontId="4" fillId="0" borderId="1" xfId="2" applyNumberFormat="1" applyFont="1" applyFill="1" applyBorder="1" applyAlignment="1" applyProtection="1">
      <alignment horizontal="center" vertical="center"/>
      <protection hidden="1"/>
    </xf>
    <xf numFmtId="2" fontId="6" fillId="0" borderId="0" xfId="2" applyNumberFormat="1" applyFont="1"/>
    <xf numFmtId="166" fontId="3" fillId="0" borderId="1" xfId="2" applyNumberFormat="1" applyFont="1" applyFill="1" applyBorder="1" applyAlignment="1" applyProtection="1">
      <alignment horizontal="center" vertical="center"/>
      <protection hidden="1"/>
    </xf>
    <xf numFmtId="167" fontId="6" fillId="0" borderId="0" xfId="2" applyNumberFormat="1" applyFont="1"/>
    <xf numFmtId="0" fontId="3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9" fillId="0" borderId="0" xfId="0" applyFont="1" applyFill="1"/>
    <xf numFmtId="0" fontId="9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justify" wrapText="1"/>
    </xf>
    <xf numFmtId="43" fontId="5" fillId="2" borderId="1" xfId="1" applyFont="1" applyFill="1" applyBorder="1" applyAlignment="1">
      <alignment wrapText="1"/>
    </xf>
    <xf numFmtId="0" fontId="10" fillId="2" borderId="0" xfId="0" applyNumberFormat="1" applyFont="1" applyFill="1" applyBorder="1" applyAlignment="1">
      <alignment vertical="center" wrapText="1"/>
    </xf>
    <xf numFmtId="2" fontId="9" fillId="0" borderId="0" xfId="0" applyNumberFormat="1" applyFont="1" applyFill="1"/>
    <xf numFmtId="0" fontId="9" fillId="0" borderId="0" xfId="0" applyFont="1" applyFill="1" applyBorder="1"/>
    <xf numFmtId="2" fontId="10" fillId="2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wrapText="1"/>
    </xf>
    <xf numFmtId="0" fontId="4" fillId="0" borderId="1" xfId="3" applyNumberFormat="1" applyFont="1" applyFill="1" applyBorder="1" applyAlignment="1" applyProtection="1">
      <alignment wrapText="1"/>
      <protection hidden="1"/>
    </xf>
    <xf numFmtId="4" fontId="4" fillId="0" borderId="1" xfId="0" applyNumberFormat="1" applyFont="1" applyFill="1" applyBorder="1" applyAlignment="1" applyProtection="1">
      <alignment horizontal="right" wrapText="1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justify" wrapText="1"/>
    </xf>
    <xf numFmtId="0" fontId="3" fillId="0" borderId="1" xfId="0" applyNumberFormat="1" applyFont="1" applyFill="1" applyBorder="1" applyAlignment="1" applyProtection="1">
      <alignment wrapText="1"/>
    </xf>
    <xf numFmtId="0" fontId="9" fillId="0" borderId="0" xfId="0" applyNumberFormat="1" applyFont="1" applyFill="1" applyAlignment="1" applyProtection="1">
      <alignment vertical="top" wrapText="1"/>
    </xf>
    <xf numFmtId="0" fontId="3" fillId="0" borderId="0" xfId="0" applyFont="1" applyFill="1"/>
    <xf numFmtId="0" fontId="3" fillId="3" borderId="0" xfId="0" applyFont="1" applyFill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/>
    <xf numFmtId="4" fontId="3" fillId="3" borderId="1" xfId="0" applyNumberFormat="1" applyFont="1" applyFill="1" applyBorder="1" applyProtection="1"/>
    <xf numFmtId="3" fontId="4" fillId="0" borderId="1" xfId="0" applyNumberFormat="1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/>
    <xf numFmtId="0" fontId="4" fillId="0" borderId="1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/>
    <xf numFmtId="3" fontId="4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wrapText="1"/>
    </xf>
    <xf numFmtId="4" fontId="3" fillId="3" borderId="1" xfId="0" applyNumberFormat="1" applyFont="1" applyFill="1" applyBorder="1" applyAlignment="1" applyProtection="1">
      <alignment horizontal="right" wrapText="1"/>
    </xf>
    <xf numFmtId="0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 applyProtection="1">
      <alignment horizontal="left" wrapText="1"/>
    </xf>
    <xf numFmtId="4" fontId="4" fillId="3" borderId="1" xfId="0" applyNumberFormat="1" applyFont="1" applyFill="1" applyBorder="1"/>
    <xf numFmtId="0" fontId="3" fillId="0" borderId="1" xfId="3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3" applyFont="1" applyFill="1" applyBorder="1" applyAlignment="1">
      <alignment horizontal="left" wrapText="1"/>
    </xf>
    <xf numFmtId="4" fontId="3" fillId="3" borderId="1" xfId="0" applyNumberFormat="1" applyFont="1" applyFill="1" applyBorder="1" applyAlignment="1" applyProtection="1">
      <alignment horizontal="right" wrapText="1"/>
      <protection locked="0"/>
    </xf>
    <xf numFmtId="4" fontId="3" fillId="3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 applyProtection="1">
      <alignment horizontal="right"/>
    </xf>
    <xf numFmtId="4" fontId="4" fillId="3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Fill="1"/>
    <xf numFmtId="43" fontId="3" fillId="3" borderId="1" xfId="1" applyFont="1" applyFill="1" applyBorder="1" applyAlignment="1" applyProtection="1">
      <alignment horizontal="right"/>
    </xf>
    <xf numFmtId="0" fontId="3" fillId="0" borderId="0" xfId="0" applyNumberFormat="1" applyFont="1" applyFill="1" applyAlignment="1" applyProtection="1">
      <alignment vertical="top" wrapText="1"/>
    </xf>
    <xf numFmtId="0" fontId="4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2" applyNumberFormat="1" applyFont="1" applyFill="1" applyBorder="1" applyAlignment="1" applyProtection="1">
      <alignment horizontal="center"/>
      <protection hidden="1"/>
    </xf>
    <xf numFmtId="0" fontId="3" fillId="0" borderId="9" xfId="2" applyNumberFormat="1" applyFont="1" applyFill="1" applyBorder="1" applyAlignment="1" applyProtection="1">
      <alignment horizontal="center"/>
      <protection hidden="1"/>
    </xf>
    <xf numFmtId="164" fontId="4" fillId="0" borderId="1" xfId="2" applyNumberFormat="1" applyFont="1" applyFill="1" applyBorder="1" applyAlignment="1" applyProtection="1">
      <alignment horizontal="center"/>
      <protection hidden="1"/>
    </xf>
    <xf numFmtId="43" fontId="4" fillId="0" borderId="1" xfId="1" applyFont="1" applyFill="1" applyBorder="1" applyAlignment="1" applyProtection="1">
      <alignment horizontal="right"/>
      <protection hidden="1"/>
    </xf>
    <xf numFmtId="164" fontId="3" fillId="0" borderId="1" xfId="2" applyNumberFormat="1" applyFont="1" applyFill="1" applyBorder="1" applyAlignment="1" applyProtection="1">
      <alignment horizontal="center"/>
      <protection hidden="1"/>
    </xf>
    <xf numFmtId="165" fontId="3" fillId="0" borderId="1" xfId="2" applyNumberFormat="1" applyFont="1" applyFill="1" applyBorder="1" applyAlignment="1" applyProtection="1">
      <alignment wrapText="1"/>
      <protection hidden="1"/>
    </xf>
    <xf numFmtId="43" fontId="3" fillId="0" borderId="1" xfId="1" applyFont="1" applyFill="1" applyBorder="1" applyAlignment="1" applyProtection="1">
      <alignment horizontal="right"/>
      <protection hidden="1"/>
    </xf>
    <xf numFmtId="165" fontId="3" fillId="0" borderId="10" xfId="2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16" fontId="6" fillId="0" borderId="0" xfId="2" applyNumberFormat="1" applyFont="1"/>
    <xf numFmtId="165" fontId="5" fillId="0" borderId="1" xfId="5" applyNumberFormat="1" applyFont="1" applyFill="1" applyBorder="1" applyAlignment="1" applyProtection="1">
      <alignment wrapText="1"/>
      <protection hidden="1"/>
    </xf>
    <xf numFmtId="164" fontId="4" fillId="0" borderId="1" xfId="4" applyNumberFormat="1" applyFont="1" applyFill="1" applyBorder="1" applyAlignment="1" applyProtection="1">
      <alignment horizontal="center"/>
      <protection hidden="1"/>
    </xf>
    <xf numFmtId="165" fontId="4" fillId="0" borderId="1" xfId="4" applyNumberFormat="1" applyFont="1" applyFill="1" applyBorder="1" applyAlignment="1" applyProtection="1">
      <alignment wrapText="1"/>
      <protection hidden="1"/>
    </xf>
    <xf numFmtId="164" fontId="3" fillId="0" borderId="1" xfId="4" applyNumberFormat="1" applyFont="1" applyFill="1" applyBorder="1" applyAlignment="1" applyProtection="1">
      <alignment horizontal="center"/>
      <protection hidden="1"/>
    </xf>
    <xf numFmtId="165" fontId="3" fillId="0" borderId="1" xfId="4" applyNumberFormat="1" applyFont="1" applyFill="1" applyBorder="1" applyAlignment="1" applyProtection="1">
      <alignment wrapText="1"/>
      <protection hidden="1"/>
    </xf>
    <xf numFmtId="0" fontId="4" fillId="0" borderId="1" xfId="2" applyNumberFormat="1" applyFont="1" applyFill="1" applyBorder="1" applyAlignment="1" applyProtection="1">
      <protection hidden="1"/>
    </xf>
    <xf numFmtId="0" fontId="3" fillId="0" borderId="1" xfId="2" applyFont="1" applyFill="1" applyBorder="1" applyAlignment="1" applyProtection="1">
      <protection hidden="1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right" vertical="top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Alignment="1" applyProtection="1">
      <alignment horizontal="right" vertical="center" wrapText="1"/>
      <protection hidden="1"/>
    </xf>
    <xf numFmtId="0" fontId="4" fillId="0" borderId="0" xfId="2" applyNumberFormat="1" applyFont="1" applyFill="1" applyAlignment="1" applyProtection="1">
      <alignment horizontal="center"/>
      <protection hidden="1"/>
    </xf>
    <xf numFmtId="0" fontId="4" fillId="0" borderId="0" xfId="2" applyNumberFormat="1" applyFont="1" applyFill="1" applyAlignment="1" applyProtection="1">
      <alignment horizontal="center" wrapText="1"/>
      <protection hidden="1"/>
    </xf>
    <xf numFmtId="0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/>
      <protection hidden="1"/>
    </xf>
    <xf numFmtId="164" fontId="4" fillId="0" borderId="1" xfId="2" applyNumberFormat="1" applyFont="1" applyFill="1" applyBorder="1" applyAlignment="1" applyProtection="1">
      <alignment horizontal="center" vertical="center"/>
      <protection hidden="1"/>
    </xf>
    <xf numFmtId="164" fontId="3" fillId="0" borderId="1" xfId="2" applyNumberFormat="1" applyFont="1" applyFill="1" applyBorder="1" applyAlignment="1" applyProtection="1">
      <alignment horizontal="center" vertical="center"/>
      <protection hidden="1"/>
    </xf>
    <xf numFmtId="0" fontId="3" fillId="3" borderId="0" xfId="4" applyFont="1" applyFill="1" applyAlignment="1"/>
    <xf numFmtId="0" fontId="3" fillId="3" borderId="0" xfId="4" applyFont="1" applyFill="1" applyProtection="1">
      <protection hidden="1"/>
    </xf>
    <xf numFmtId="0" fontId="3" fillId="3" borderId="0" xfId="4" applyFont="1" applyFill="1"/>
    <xf numFmtId="177" fontId="13" fillId="3" borderId="15" xfId="4" applyNumberFormat="1" applyFont="1" applyFill="1" applyBorder="1" applyAlignment="1" applyProtection="1">
      <alignment horizontal="right" vertical="center" wrapText="1"/>
      <protection hidden="1"/>
    </xf>
    <xf numFmtId="0" fontId="3" fillId="3" borderId="0" xfId="4" applyFont="1" applyFill="1" applyAlignment="1">
      <alignment horizontal="right"/>
    </xf>
    <xf numFmtId="0" fontId="3" fillId="3" borderId="0" xfId="4" applyFont="1" applyFill="1" applyAlignment="1">
      <alignment horizontal="center"/>
    </xf>
    <xf numFmtId="0" fontId="4" fillId="3" borderId="0" xfId="4" applyFont="1" applyFill="1" applyAlignment="1">
      <alignment horizontal="center" wrapText="1"/>
    </xf>
    <xf numFmtId="0" fontId="4" fillId="3" borderId="0" xfId="4" applyFont="1" applyFill="1" applyAlignment="1"/>
    <xf numFmtId="0" fontId="3" fillId="3" borderId="0" xfId="4" applyFont="1" applyFill="1" applyBorder="1" applyAlignment="1" applyProtection="1">
      <protection hidden="1"/>
    </xf>
    <xf numFmtId="0" fontId="3" fillId="3" borderId="0" xfId="4" applyFont="1" applyFill="1" applyAlignment="1" applyProtection="1">
      <protection hidden="1"/>
    </xf>
    <xf numFmtId="0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0" fontId="3" fillId="3" borderId="3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6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9" xfId="4" applyNumberFormat="1" applyFont="1" applyFill="1" applyBorder="1" applyAlignment="1" applyProtection="1">
      <alignment horizontal="center" vertical="center" wrapText="1"/>
      <protection hidden="1"/>
    </xf>
    <xf numFmtId="3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0" fontId="14" fillId="3" borderId="16" xfId="4" applyNumberFormat="1" applyFont="1" applyFill="1" applyBorder="1" applyAlignment="1" applyProtection="1">
      <alignment horizontal="left" vertical="center" wrapText="1"/>
      <protection hidden="1"/>
    </xf>
    <xf numFmtId="168" fontId="14" fillId="3" borderId="16" xfId="4" applyNumberFormat="1" applyFont="1" applyFill="1" applyBorder="1" applyAlignment="1" applyProtection="1">
      <alignment horizontal="center" vertical="center" wrapText="1"/>
      <protection hidden="1"/>
    </xf>
    <xf numFmtId="169" fontId="14" fillId="3" borderId="16" xfId="4" applyNumberFormat="1" applyFont="1" applyFill="1" applyBorder="1" applyAlignment="1" applyProtection="1">
      <alignment horizontal="center" vertical="center" wrapText="1"/>
      <protection hidden="1"/>
    </xf>
    <xf numFmtId="1" fontId="14" fillId="3" borderId="16" xfId="4" applyNumberFormat="1" applyFont="1" applyFill="1" applyBorder="1" applyAlignment="1" applyProtection="1">
      <alignment horizontal="center" vertical="center" wrapText="1"/>
      <protection hidden="1"/>
    </xf>
    <xf numFmtId="171" fontId="14" fillId="3" borderId="16" xfId="4" applyNumberFormat="1" applyFont="1" applyFill="1" applyBorder="1" applyAlignment="1" applyProtection="1">
      <alignment horizontal="center" vertical="center" wrapText="1"/>
      <protection hidden="1"/>
    </xf>
    <xf numFmtId="177" fontId="14" fillId="3" borderId="15" xfId="4" applyNumberFormat="1" applyFont="1" applyFill="1" applyBorder="1" applyAlignment="1" applyProtection="1">
      <alignment horizontal="right" vertical="center" wrapText="1"/>
      <protection hidden="1"/>
    </xf>
    <xf numFmtId="0" fontId="13" fillId="3" borderId="16" xfId="4" applyNumberFormat="1" applyFont="1" applyFill="1" applyBorder="1" applyAlignment="1" applyProtection="1">
      <alignment horizontal="left" vertical="center" wrapText="1"/>
      <protection hidden="1"/>
    </xf>
    <xf numFmtId="168" fontId="13" fillId="3" borderId="16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6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16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2" xfId="4" applyNumberFormat="1" applyFont="1" applyFill="1" applyBorder="1" applyAlignment="1" applyProtection="1">
      <alignment horizontal="left" vertical="center" wrapText="1"/>
      <protection hidden="1"/>
    </xf>
    <xf numFmtId="168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2" xfId="4" applyNumberFormat="1" applyFont="1" applyFill="1" applyBorder="1" applyAlignment="1" applyProtection="1">
      <alignment horizontal="center" vertical="center" wrapText="1"/>
      <protection hidden="1"/>
    </xf>
    <xf numFmtId="177" fontId="13" fillId="3" borderId="1" xfId="4" applyNumberFormat="1" applyFont="1" applyFill="1" applyBorder="1" applyAlignment="1" applyProtection="1">
      <alignment horizontal="right" vertical="center" wrapText="1"/>
      <protection hidden="1"/>
    </xf>
    <xf numFmtId="0" fontId="13" fillId="3" borderId="18" xfId="4" applyNumberFormat="1" applyFont="1" applyFill="1" applyBorder="1" applyAlignment="1" applyProtection="1">
      <alignment horizontal="left" vertical="center" wrapText="1"/>
      <protection hidden="1"/>
    </xf>
    <xf numFmtId="168" fontId="13" fillId="3" borderId="10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0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8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0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10" xfId="4" applyNumberFormat="1" applyFont="1" applyFill="1" applyBorder="1" applyAlignment="1" applyProtection="1">
      <alignment horizontal="center" vertical="center" wrapText="1"/>
      <protection hidden="1"/>
    </xf>
    <xf numFmtId="168" fontId="13" fillId="3" borderId="17" xfId="4" applyNumberFormat="1" applyFont="1" applyFill="1" applyBorder="1" applyAlignment="1" applyProtection="1">
      <alignment horizontal="center" vertical="center" wrapText="1"/>
      <protection hidden="1"/>
    </xf>
    <xf numFmtId="177" fontId="13" fillId="3" borderId="10" xfId="4" applyNumberFormat="1" applyFont="1" applyFill="1" applyBorder="1" applyAlignment="1" applyProtection="1">
      <alignment horizontal="right" vertical="center" wrapText="1"/>
      <protection hidden="1"/>
    </xf>
    <xf numFmtId="168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15" xfId="4" applyNumberFormat="1" applyFont="1" applyFill="1" applyBorder="1" applyAlignment="1" applyProtection="1">
      <alignment horizontal="center" vertical="center" wrapText="1"/>
      <protection hidden="1"/>
    </xf>
    <xf numFmtId="168" fontId="13" fillId="3" borderId="11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14" xfId="4" applyNumberFormat="1" applyFont="1" applyFill="1" applyBorder="1" applyAlignment="1" applyProtection="1">
      <alignment horizontal="left" vertical="center" wrapText="1"/>
      <protection hidden="1"/>
    </xf>
    <xf numFmtId="168" fontId="13" fillId="3" borderId="13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3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4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3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13" xfId="4" applyNumberFormat="1" applyFont="1" applyFill="1" applyBorder="1" applyAlignment="1" applyProtection="1">
      <alignment horizontal="center" vertical="center" wrapText="1"/>
      <protection hidden="1"/>
    </xf>
    <xf numFmtId="168" fontId="13" fillId="3" borderId="0" xfId="4" applyNumberFormat="1" applyFont="1" applyFill="1" applyAlignment="1" applyProtection="1">
      <alignment horizontal="center" vertical="center" wrapText="1"/>
      <protection hidden="1"/>
    </xf>
    <xf numFmtId="177" fontId="13" fillId="3" borderId="13" xfId="4" applyNumberFormat="1" applyFont="1" applyFill="1" applyBorder="1" applyAlignment="1" applyProtection="1">
      <alignment horizontal="right" vertical="center" wrapText="1"/>
      <protection hidden="1"/>
    </xf>
    <xf numFmtId="168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169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1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171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168" fontId="13" fillId="3" borderId="12" xfId="4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4" applyNumberFormat="1" applyFont="1" applyFill="1" applyBorder="1" applyAlignment="1" applyProtection="1">
      <alignment horizontal="center" vertical="center" wrapText="1"/>
      <protection hidden="1"/>
    </xf>
    <xf numFmtId="177" fontId="14" fillId="3" borderId="3" xfId="4" applyNumberFormat="1" applyFont="1" applyFill="1" applyBorder="1" applyAlignment="1" applyProtection="1">
      <alignment horizontal="right" vertical="center" wrapText="1"/>
      <protection hidden="1"/>
    </xf>
  </cellXfs>
  <cellStyles count="6">
    <cellStyle name="Обычный" xfId="0" builtinId="0"/>
    <cellStyle name="Обычный 2" xfId="4"/>
    <cellStyle name="Обычный_Tmp" xfId="3"/>
    <cellStyle name="Обычный_Tmp2" xfId="5"/>
    <cellStyle name="Обычный_Tmp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0"/>
  <sheetViews>
    <sheetView topLeftCell="A34" workbookViewId="0">
      <selection activeCell="D14" sqref="D14"/>
    </sheetView>
  </sheetViews>
  <sheetFormatPr defaultRowHeight="12.75" x14ac:dyDescent="0.2"/>
  <cols>
    <col min="1" max="1" width="6.5703125" style="29" customWidth="1"/>
    <col min="2" max="2" width="24" style="29" customWidth="1"/>
    <col min="3" max="3" width="52" style="58" customWidth="1"/>
    <col min="4" max="4" width="16.7109375" style="29" customWidth="1"/>
    <col min="5" max="7" width="9.140625" style="28"/>
    <col min="8" max="8" width="17.28515625" style="28" customWidth="1"/>
    <col min="9" max="83" width="9.140625" style="28"/>
    <col min="84" max="256" width="9.140625" style="29"/>
    <col min="257" max="257" width="6.5703125" style="29" customWidth="1"/>
    <col min="258" max="258" width="24" style="29" customWidth="1"/>
    <col min="259" max="259" width="52" style="29" customWidth="1"/>
    <col min="260" max="260" width="16.7109375" style="29" customWidth="1"/>
    <col min="261" max="263" width="9.140625" style="29"/>
    <col min="264" max="264" width="17.28515625" style="29" customWidth="1"/>
    <col min="265" max="512" width="9.140625" style="29"/>
    <col min="513" max="513" width="6.5703125" style="29" customWidth="1"/>
    <col min="514" max="514" width="24" style="29" customWidth="1"/>
    <col min="515" max="515" width="52" style="29" customWidth="1"/>
    <col min="516" max="516" width="16.7109375" style="29" customWidth="1"/>
    <col min="517" max="519" width="9.140625" style="29"/>
    <col min="520" max="520" width="17.28515625" style="29" customWidth="1"/>
    <col min="521" max="768" width="9.140625" style="29"/>
    <col min="769" max="769" width="6.5703125" style="29" customWidth="1"/>
    <col min="770" max="770" width="24" style="29" customWidth="1"/>
    <col min="771" max="771" width="52" style="29" customWidth="1"/>
    <col min="772" max="772" width="16.7109375" style="29" customWidth="1"/>
    <col min="773" max="775" width="9.140625" style="29"/>
    <col min="776" max="776" width="17.28515625" style="29" customWidth="1"/>
    <col min="777" max="1024" width="9.140625" style="29"/>
    <col min="1025" max="1025" width="6.5703125" style="29" customWidth="1"/>
    <col min="1026" max="1026" width="24" style="29" customWidth="1"/>
    <col min="1027" max="1027" width="52" style="29" customWidth="1"/>
    <col min="1028" max="1028" width="16.7109375" style="29" customWidth="1"/>
    <col min="1029" max="1031" width="9.140625" style="29"/>
    <col min="1032" max="1032" width="17.28515625" style="29" customWidth="1"/>
    <col min="1033" max="1280" width="9.140625" style="29"/>
    <col min="1281" max="1281" width="6.5703125" style="29" customWidth="1"/>
    <col min="1282" max="1282" width="24" style="29" customWidth="1"/>
    <col min="1283" max="1283" width="52" style="29" customWidth="1"/>
    <col min="1284" max="1284" width="16.7109375" style="29" customWidth="1"/>
    <col min="1285" max="1287" width="9.140625" style="29"/>
    <col min="1288" max="1288" width="17.28515625" style="29" customWidth="1"/>
    <col min="1289" max="1536" width="9.140625" style="29"/>
    <col min="1537" max="1537" width="6.5703125" style="29" customWidth="1"/>
    <col min="1538" max="1538" width="24" style="29" customWidth="1"/>
    <col min="1539" max="1539" width="52" style="29" customWidth="1"/>
    <col min="1540" max="1540" width="16.7109375" style="29" customWidth="1"/>
    <col min="1541" max="1543" width="9.140625" style="29"/>
    <col min="1544" max="1544" width="17.28515625" style="29" customWidth="1"/>
    <col min="1545" max="1792" width="9.140625" style="29"/>
    <col min="1793" max="1793" width="6.5703125" style="29" customWidth="1"/>
    <col min="1794" max="1794" width="24" style="29" customWidth="1"/>
    <col min="1795" max="1795" width="52" style="29" customWidth="1"/>
    <col min="1796" max="1796" width="16.7109375" style="29" customWidth="1"/>
    <col min="1797" max="1799" width="9.140625" style="29"/>
    <col min="1800" max="1800" width="17.28515625" style="29" customWidth="1"/>
    <col min="1801" max="2048" width="9.140625" style="29"/>
    <col min="2049" max="2049" width="6.5703125" style="29" customWidth="1"/>
    <col min="2050" max="2050" width="24" style="29" customWidth="1"/>
    <col min="2051" max="2051" width="52" style="29" customWidth="1"/>
    <col min="2052" max="2052" width="16.7109375" style="29" customWidth="1"/>
    <col min="2053" max="2055" width="9.140625" style="29"/>
    <col min="2056" max="2056" width="17.28515625" style="29" customWidth="1"/>
    <col min="2057" max="2304" width="9.140625" style="29"/>
    <col min="2305" max="2305" width="6.5703125" style="29" customWidth="1"/>
    <col min="2306" max="2306" width="24" style="29" customWidth="1"/>
    <col min="2307" max="2307" width="52" style="29" customWidth="1"/>
    <col min="2308" max="2308" width="16.7109375" style="29" customWidth="1"/>
    <col min="2309" max="2311" width="9.140625" style="29"/>
    <col min="2312" max="2312" width="17.28515625" style="29" customWidth="1"/>
    <col min="2313" max="2560" width="9.140625" style="29"/>
    <col min="2561" max="2561" width="6.5703125" style="29" customWidth="1"/>
    <col min="2562" max="2562" width="24" style="29" customWidth="1"/>
    <col min="2563" max="2563" width="52" style="29" customWidth="1"/>
    <col min="2564" max="2564" width="16.7109375" style="29" customWidth="1"/>
    <col min="2565" max="2567" width="9.140625" style="29"/>
    <col min="2568" max="2568" width="17.28515625" style="29" customWidth="1"/>
    <col min="2569" max="2816" width="9.140625" style="29"/>
    <col min="2817" max="2817" width="6.5703125" style="29" customWidth="1"/>
    <col min="2818" max="2818" width="24" style="29" customWidth="1"/>
    <col min="2819" max="2819" width="52" style="29" customWidth="1"/>
    <col min="2820" max="2820" width="16.7109375" style="29" customWidth="1"/>
    <col min="2821" max="2823" width="9.140625" style="29"/>
    <col min="2824" max="2824" width="17.28515625" style="29" customWidth="1"/>
    <col min="2825" max="3072" width="9.140625" style="29"/>
    <col min="3073" max="3073" width="6.5703125" style="29" customWidth="1"/>
    <col min="3074" max="3074" width="24" style="29" customWidth="1"/>
    <col min="3075" max="3075" width="52" style="29" customWidth="1"/>
    <col min="3076" max="3076" width="16.7109375" style="29" customWidth="1"/>
    <col min="3077" max="3079" width="9.140625" style="29"/>
    <col min="3080" max="3080" width="17.28515625" style="29" customWidth="1"/>
    <col min="3081" max="3328" width="9.140625" style="29"/>
    <col min="3329" max="3329" width="6.5703125" style="29" customWidth="1"/>
    <col min="3330" max="3330" width="24" style="29" customWidth="1"/>
    <col min="3331" max="3331" width="52" style="29" customWidth="1"/>
    <col min="3332" max="3332" width="16.7109375" style="29" customWidth="1"/>
    <col min="3333" max="3335" width="9.140625" style="29"/>
    <col min="3336" max="3336" width="17.28515625" style="29" customWidth="1"/>
    <col min="3337" max="3584" width="9.140625" style="29"/>
    <col min="3585" max="3585" width="6.5703125" style="29" customWidth="1"/>
    <col min="3586" max="3586" width="24" style="29" customWidth="1"/>
    <col min="3587" max="3587" width="52" style="29" customWidth="1"/>
    <col min="3588" max="3588" width="16.7109375" style="29" customWidth="1"/>
    <col min="3589" max="3591" width="9.140625" style="29"/>
    <col min="3592" max="3592" width="17.28515625" style="29" customWidth="1"/>
    <col min="3593" max="3840" width="9.140625" style="29"/>
    <col min="3841" max="3841" width="6.5703125" style="29" customWidth="1"/>
    <col min="3842" max="3842" width="24" style="29" customWidth="1"/>
    <col min="3843" max="3843" width="52" style="29" customWidth="1"/>
    <col min="3844" max="3844" width="16.7109375" style="29" customWidth="1"/>
    <col min="3845" max="3847" width="9.140625" style="29"/>
    <col min="3848" max="3848" width="17.28515625" style="29" customWidth="1"/>
    <col min="3849" max="4096" width="9.140625" style="29"/>
    <col min="4097" max="4097" width="6.5703125" style="29" customWidth="1"/>
    <col min="4098" max="4098" width="24" style="29" customWidth="1"/>
    <col min="4099" max="4099" width="52" style="29" customWidth="1"/>
    <col min="4100" max="4100" width="16.7109375" style="29" customWidth="1"/>
    <col min="4101" max="4103" width="9.140625" style="29"/>
    <col min="4104" max="4104" width="17.28515625" style="29" customWidth="1"/>
    <col min="4105" max="4352" width="9.140625" style="29"/>
    <col min="4353" max="4353" width="6.5703125" style="29" customWidth="1"/>
    <col min="4354" max="4354" width="24" style="29" customWidth="1"/>
    <col min="4355" max="4355" width="52" style="29" customWidth="1"/>
    <col min="4356" max="4356" width="16.7109375" style="29" customWidth="1"/>
    <col min="4357" max="4359" width="9.140625" style="29"/>
    <col min="4360" max="4360" width="17.28515625" style="29" customWidth="1"/>
    <col min="4361" max="4608" width="9.140625" style="29"/>
    <col min="4609" max="4609" width="6.5703125" style="29" customWidth="1"/>
    <col min="4610" max="4610" width="24" style="29" customWidth="1"/>
    <col min="4611" max="4611" width="52" style="29" customWidth="1"/>
    <col min="4612" max="4612" width="16.7109375" style="29" customWidth="1"/>
    <col min="4613" max="4615" width="9.140625" style="29"/>
    <col min="4616" max="4616" width="17.28515625" style="29" customWidth="1"/>
    <col min="4617" max="4864" width="9.140625" style="29"/>
    <col min="4865" max="4865" width="6.5703125" style="29" customWidth="1"/>
    <col min="4866" max="4866" width="24" style="29" customWidth="1"/>
    <col min="4867" max="4867" width="52" style="29" customWidth="1"/>
    <col min="4868" max="4868" width="16.7109375" style="29" customWidth="1"/>
    <col min="4869" max="4871" width="9.140625" style="29"/>
    <col min="4872" max="4872" width="17.28515625" style="29" customWidth="1"/>
    <col min="4873" max="5120" width="9.140625" style="29"/>
    <col min="5121" max="5121" width="6.5703125" style="29" customWidth="1"/>
    <col min="5122" max="5122" width="24" style="29" customWidth="1"/>
    <col min="5123" max="5123" width="52" style="29" customWidth="1"/>
    <col min="5124" max="5124" width="16.7109375" style="29" customWidth="1"/>
    <col min="5125" max="5127" width="9.140625" style="29"/>
    <col min="5128" max="5128" width="17.28515625" style="29" customWidth="1"/>
    <col min="5129" max="5376" width="9.140625" style="29"/>
    <col min="5377" max="5377" width="6.5703125" style="29" customWidth="1"/>
    <col min="5378" max="5378" width="24" style="29" customWidth="1"/>
    <col min="5379" max="5379" width="52" style="29" customWidth="1"/>
    <col min="5380" max="5380" width="16.7109375" style="29" customWidth="1"/>
    <col min="5381" max="5383" width="9.140625" style="29"/>
    <col min="5384" max="5384" width="17.28515625" style="29" customWidth="1"/>
    <col min="5385" max="5632" width="9.140625" style="29"/>
    <col min="5633" max="5633" width="6.5703125" style="29" customWidth="1"/>
    <col min="5634" max="5634" width="24" style="29" customWidth="1"/>
    <col min="5635" max="5635" width="52" style="29" customWidth="1"/>
    <col min="5636" max="5636" width="16.7109375" style="29" customWidth="1"/>
    <col min="5637" max="5639" width="9.140625" style="29"/>
    <col min="5640" max="5640" width="17.28515625" style="29" customWidth="1"/>
    <col min="5641" max="5888" width="9.140625" style="29"/>
    <col min="5889" max="5889" width="6.5703125" style="29" customWidth="1"/>
    <col min="5890" max="5890" width="24" style="29" customWidth="1"/>
    <col min="5891" max="5891" width="52" style="29" customWidth="1"/>
    <col min="5892" max="5892" width="16.7109375" style="29" customWidth="1"/>
    <col min="5893" max="5895" width="9.140625" style="29"/>
    <col min="5896" max="5896" width="17.28515625" style="29" customWidth="1"/>
    <col min="5897" max="6144" width="9.140625" style="29"/>
    <col min="6145" max="6145" width="6.5703125" style="29" customWidth="1"/>
    <col min="6146" max="6146" width="24" style="29" customWidth="1"/>
    <col min="6147" max="6147" width="52" style="29" customWidth="1"/>
    <col min="6148" max="6148" width="16.7109375" style="29" customWidth="1"/>
    <col min="6149" max="6151" width="9.140625" style="29"/>
    <col min="6152" max="6152" width="17.28515625" style="29" customWidth="1"/>
    <col min="6153" max="6400" width="9.140625" style="29"/>
    <col min="6401" max="6401" width="6.5703125" style="29" customWidth="1"/>
    <col min="6402" max="6402" width="24" style="29" customWidth="1"/>
    <col min="6403" max="6403" width="52" style="29" customWidth="1"/>
    <col min="6404" max="6404" width="16.7109375" style="29" customWidth="1"/>
    <col min="6405" max="6407" width="9.140625" style="29"/>
    <col min="6408" max="6408" width="17.28515625" style="29" customWidth="1"/>
    <col min="6409" max="6656" width="9.140625" style="29"/>
    <col min="6657" max="6657" width="6.5703125" style="29" customWidth="1"/>
    <col min="6658" max="6658" width="24" style="29" customWidth="1"/>
    <col min="6659" max="6659" width="52" style="29" customWidth="1"/>
    <col min="6660" max="6660" width="16.7109375" style="29" customWidth="1"/>
    <col min="6661" max="6663" width="9.140625" style="29"/>
    <col min="6664" max="6664" width="17.28515625" style="29" customWidth="1"/>
    <col min="6665" max="6912" width="9.140625" style="29"/>
    <col min="6913" max="6913" width="6.5703125" style="29" customWidth="1"/>
    <col min="6914" max="6914" width="24" style="29" customWidth="1"/>
    <col min="6915" max="6915" width="52" style="29" customWidth="1"/>
    <col min="6916" max="6916" width="16.7109375" style="29" customWidth="1"/>
    <col min="6917" max="6919" width="9.140625" style="29"/>
    <col min="6920" max="6920" width="17.28515625" style="29" customWidth="1"/>
    <col min="6921" max="7168" width="9.140625" style="29"/>
    <col min="7169" max="7169" width="6.5703125" style="29" customWidth="1"/>
    <col min="7170" max="7170" width="24" style="29" customWidth="1"/>
    <col min="7171" max="7171" width="52" style="29" customWidth="1"/>
    <col min="7172" max="7172" width="16.7109375" style="29" customWidth="1"/>
    <col min="7173" max="7175" width="9.140625" style="29"/>
    <col min="7176" max="7176" width="17.28515625" style="29" customWidth="1"/>
    <col min="7177" max="7424" width="9.140625" style="29"/>
    <col min="7425" max="7425" width="6.5703125" style="29" customWidth="1"/>
    <col min="7426" max="7426" width="24" style="29" customWidth="1"/>
    <col min="7427" max="7427" width="52" style="29" customWidth="1"/>
    <col min="7428" max="7428" width="16.7109375" style="29" customWidth="1"/>
    <col min="7429" max="7431" width="9.140625" style="29"/>
    <col min="7432" max="7432" width="17.28515625" style="29" customWidth="1"/>
    <col min="7433" max="7680" width="9.140625" style="29"/>
    <col min="7681" max="7681" width="6.5703125" style="29" customWidth="1"/>
    <col min="7682" max="7682" width="24" style="29" customWidth="1"/>
    <col min="7683" max="7683" width="52" style="29" customWidth="1"/>
    <col min="7684" max="7684" width="16.7109375" style="29" customWidth="1"/>
    <col min="7685" max="7687" width="9.140625" style="29"/>
    <col min="7688" max="7688" width="17.28515625" style="29" customWidth="1"/>
    <col min="7689" max="7936" width="9.140625" style="29"/>
    <col min="7937" max="7937" width="6.5703125" style="29" customWidth="1"/>
    <col min="7938" max="7938" width="24" style="29" customWidth="1"/>
    <col min="7939" max="7939" width="52" style="29" customWidth="1"/>
    <col min="7940" max="7940" width="16.7109375" style="29" customWidth="1"/>
    <col min="7941" max="7943" width="9.140625" style="29"/>
    <col min="7944" max="7944" width="17.28515625" style="29" customWidth="1"/>
    <col min="7945" max="8192" width="9.140625" style="29"/>
    <col min="8193" max="8193" width="6.5703125" style="29" customWidth="1"/>
    <col min="8194" max="8194" width="24" style="29" customWidth="1"/>
    <col min="8195" max="8195" width="52" style="29" customWidth="1"/>
    <col min="8196" max="8196" width="16.7109375" style="29" customWidth="1"/>
    <col min="8197" max="8199" width="9.140625" style="29"/>
    <col min="8200" max="8200" width="17.28515625" style="29" customWidth="1"/>
    <col min="8201" max="8448" width="9.140625" style="29"/>
    <col min="8449" max="8449" width="6.5703125" style="29" customWidth="1"/>
    <col min="8450" max="8450" width="24" style="29" customWidth="1"/>
    <col min="8451" max="8451" width="52" style="29" customWidth="1"/>
    <col min="8452" max="8452" width="16.7109375" style="29" customWidth="1"/>
    <col min="8453" max="8455" width="9.140625" style="29"/>
    <col min="8456" max="8456" width="17.28515625" style="29" customWidth="1"/>
    <col min="8457" max="8704" width="9.140625" style="29"/>
    <col min="8705" max="8705" width="6.5703125" style="29" customWidth="1"/>
    <col min="8706" max="8706" width="24" style="29" customWidth="1"/>
    <col min="8707" max="8707" width="52" style="29" customWidth="1"/>
    <col min="8708" max="8708" width="16.7109375" style="29" customWidth="1"/>
    <col min="8709" max="8711" width="9.140625" style="29"/>
    <col min="8712" max="8712" width="17.28515625" style="29" customWidth="1"/>
    <col min="8713" max="8960" width="9.140625" style="29"/>
    <col min="8961" max="8961" width="6.5703125" style="29" customWidth="1"/>
    <col min="8962" max="8962" width="24" style="29" customWidth="1"/>
    <col min="8963" max="8963" width="52" style="29" customWidth="1"/>
    <col min="8964" max="8964" width="16.7109375" style="29" customWidth="1"/>
    <col min="8965" max="8967" width="9.140625" style="29"/>
    <col min="8968" max="8968" width="17.28515625" style="29" customWidth="1"/>
    <col min="8969" max="9216" width="9.140625" style="29"/>
    <col min="9217" max="9217" width="6.5703125" style="29" customWidth="1"/>
    <col min="9218" max="9218" width="24" style="29" customWidth="1"/>
    <col min="9219" max="9219" width="52" style="29" customWidth="1"/>
    <col min="9220" max="9220" width="16.7109375" style="29" customWidth="1"/>
    <col min="9221" max="9223" width="9.140625" style="29"/>
    <col min="9224" max="9224" width="17.28515625" style="29" customWidth="1"/>
    <col min="9225" max="9472" width="9.140625" style="29"/>
    <col min="9473" max="9473" width="6.5703125" style="29" customWidth="1"/>
    <col min="9474" max="9474" width="24" style="29" customWidth="1"/>
    <col min="9475" max="9475" width="52" style="29" customWidth="1"/>
    <col min="9476" max="9476" width="16.7109375" style="29" customWidth="1"/>
    <col min="9477" max="9479" width="9.140625" style="29"/>
    <col min="9480" max="9480" width="17.28515625" style="29" customWidth="1"/>
    <col min="9481" max="9728" width="9.140625" style="29"/>
    <col min="9729" max="9729" width="6.5703125" style="29" customWidth="1"/>
    <col min="9730" max="9730" width="24" style="29" customWidth="1"/>
    <col min="9731" max="9731" width="52" style="29" customWidth="1"/>
    <col min="9732" max="9732" width="16.7109375" style="29" customWidth="1"/>
    <col min="9733" max="9735" width="9.140625" style="29"/>
    <col min="9736" max="9736" width="17.28515625" style="29" customWidth="1"/>
    <col min="9737" max="9984" width="9.140625" style="29"/>
    <col min="9985" max="9985" width="6.5703125" style="29" customWidth="1"/>
    <col min="9986" max="9986" width="24" style="29" customWidth="1"/>
    <col min="9987" max="9987" width="52" style="29" customWidth="1"/>
    <col min="9988" max="9988" width="16.7109375" style="29" customWidth="1"/>
    <col min="9989" max="9991" width="9.140625" style="29"/>
    <col min="9992" max="9992" width="17.28515625" style="29" customWidth="1"/>
    <col min="9993" max="10240" width="9.140625" style="29"/>
    <col min="10241" max="10241" width="6.5703125" style="29" customWidth="1"/>
    <col min="10242" max="10242" width="24" style="29" customWidth="1"/>
    <col min="10243" max="10243" width="52" style="29" customWidth="1"/>
    <col min="10244" max="10244" width="16.7109375" style="29" customWidth="1"/>
    <col min="10245" max="10247" width="9.140625" style="29"/>
    <col min="10248" max="10248" width="17.28515625" style="29" customWidth="1"/>
    <col min="10249" max="10496" width="9.140625" style="29"/>
    <col min="10497" max="10497" width="6.5703125" style="29" customWidth="1"/>
    <col min="10498" max="10498" width="24" style="29" customWidth="1"/>
    <col min="10499" max="10499" width="52" style="29" customWidth="1"/>
    <col min="10500" max="10500" width="16.7109375" style="29" customWidth="1"/>
    <col min="10501" max="10503" width="9.140625" style="29"/>
    <col min="10504" max="10504" width="17.28515625" style="29" customWidth="1"/>
    <col min="10505" max="10752" width="9.140625" style="29"/>
    <col min="10753" max="10753" width="6.5703125" style="29" customWidth="1"/>
    <col min="10754" max="10754" width="24" style="29" customWidth="1"/>
    <col min="10755" max="10755" width="52" style="29" customWidth="1"/>
    <col min="10756" max="10756" width="16.7109375" style="29" customWidth="1"/>
    <col min="10757" max="10759" width="9.140625" style="29"/>
    <col min="10760" max="10760" width="17.28515625" style="29" customWidth="1"/>
    <col min="10761" max="11008" width="9.140625" style="29"/>
    <col min="11009" max="11009" width="6.5703125" style="29" customWidth="1"/>
    <col min="11010" max="11010" width="24" style="29" customWidth="1"/>
    <col min="11011" max="11011" width="52" style="29" customWidth="1"/>
    <col min="11012" max="11012" width="16.7109375" style="29" customWidth="1"/>
    <col min="11013" max="11015" width="9.140625" style="29"/>
    <col min="11016" max="11016" width="17.28515625" style="29" customWidth="1"/>
    <col min="11017" max="11264" width="9.140625" style="29"/>
    <col min="11265" max="11265" width="6.5703125" style="29" customWidth="1"/>
    <col min="11266" max="11266" width="24" style="29" customWidth="1"/>
    <col min="11267" max="11267" width="52" style="29" customWidth="1"/>
    <col min="11268" max="11268" width="16.7109375" style="29" customWidth="1"/>
    <col min="11269" max="11271" width="9.140625" style="29"/>
    <col min="11272" max="11272" width="17.28515625" style="29" customWidth="1"/>
    <col min="11273" max="11520" width="9.140625" style="29"/>
    <col min="11521" max="11521" width="6.5703125" style="29" customWidth="1"/>
    <col min="11522" max="11522" width="24" style="29" customWidth="1"/>
    <col min="11523" max="11523" width="52" style="29" customWidth="1"/>
    <col min="11524" max="11524" width="16.7109375" style="29" customWidth="1"/>
    <col min="11525" max="11527" width="9.140625" style="29"/>
    <col min="11528" max="11528" width="17.28515625" style="29" customWidth="1"/>
    <col min="11529" max="11776" width="9.140625" style="29"/>
    <col min="11777" max="11777" width="6.5703125" style="29" customWidth="1"/>
    <col min="11778" max="11778" width="24" style="29" customWidth="1"/>
    <col min="11779" max="11779" width="52" style="29" customWidth="1"/>
    <col min="11780" max="11780" width="16.7109375" style="29" customWidth="1"/>
    <col min="11781" max="11783" width="9.140625" style="29"/>
    <col min="11784" max="11784" width="17.28515625" style="29" customWidth="1"/>
    <col min="11785" max="12032" width="9.140625" style="29"/>
    <col min="12033" max="12033" width="6.5703125" style="29" customWidth="1"/>
    <col min="12034" max="12034" width="24" style="29" customWidth="1"/>
    <col min="12035" max="12035" width="52" style="29" customWidth="1"/>
    <col min="12036" max="12036" width="16.7109375" style="29" customWidth="1"/>
    <col min="12037" max="12039" width="9.140625" style="29"/>
    <col min="12040" max="12040" width="17.28515625" style="29" customWidth="1"/>
    <col min="12041" max="12288" width="9.140625" style="29"/>
    <col min="12289" max="12289" width="6.5703125" style="29" customWidth="1"/>
    <col min="12290" max="12290" width="24" style="29" customWidth="1"/>
    <col min="12291" max="12291" width="52" style="29" customWidth="1"/>
    <col min="12292" max="12292" width="16.7109375" style="29" customWidth="1"/>
    <col min="12293" max="12295" width="9.140625" style="29"/>
    <col min="12296" max="12296" width="17.28515625" style="29" customWidth="1"/>
    <col min="12297" max="12544" width="9.140625" style="29"/>
    <col min="12545" max="12545" width="6.5703125" style="29" customWidth="1"/>
    <col min="12546" max="12546" width="24" style="29" customWidth="1"/>
    <col min="12547" max="12547" width="52" style="29" customWidth="1"/>
    <col min="12548" max="12548" width="16.7109375" style="29" customWidth="1"/>
    <col min="12549" max="12551" width="9.140625" style="29"/>
    <col min="12552" max="12552" width="17.28515625" style="29" customWidth="1"/>
    <col min="12553" max="12800" width="9.140625" style="29"/>
    <col min="12801" max="12801" width="6.5703125" style="29" customWidth="1"/>
    <col min="12802" max="12802" width="24" style="29" customWidth="1"/>
    <col min="12803" max="12803" width="52" style="29" customWidth="1"/>
    <col min="12804" max="12804" width="16.7109375" style="29" customWidth="1"/>
    <col min="12805" max="12807" width="9.140625" style="29"/>
    <col min="12808" max="12808" width="17.28515625" style="29" customWidth="1"/>
    <col min="12809" max="13056" width="9.140625" style="29"/>
    <col min="13057" max="13057" width="6.5703125" style="29" customWidth="1"/>
    <col min="13058" max="13058" width="24" style="29" customWidth="1"/>
    <col min="13059" max="13059" width="52" style="29" customWidth="1"/>
    <col min="13060" max="13060" width="16.7109375" style="29" customWidth="1"/>
    <col min="13061" max="13063" width="9.140625" style="29"/>
    <col min="13064" max="13064" width="17.28515625" style="29" customWidth="1"/>
    <col min="13065" max="13312" width="9.140625" style="29"/>
    <col min="13313" max="13313" width="6.5703125" style="29" customWidth="1"/>
    <col min="13314" max="13314" width="24" style="29" customWidth="1"/>
    <col min="13315" max="13315" width="52" style="29" customWidth="1"/>
    <col min="13316" max="13316" width="16.7109375" style="29" customWidth="1"/>
    <col min="13317" max="13319" width="9.140625" style="29"/>
    <col min="13320" max="13320" width="17.28515625" style="29" customWidth="1"/>
    <col min="13321" max="13568" width="9.140625" style="29"/>
    <col min="13569" max="13569" width="6.5703125" style="29" customWidth="1"/>
    <col min="13570" max="13570" width="24" style="29" customWidth="1"/>
    <col min="13571" max="13571" width="52" style="29" customWidth="1"/>
    <col min="13572" max="13572" width="16.7109375" style="29" customWidth="1"/>
    <col min="13573" max="13575" width="9.140625" style="29"/>
    <col min="13576" max="13576" width="17.28515625" style="29" customWidth="1"/>
    <col min="13577" max="13824" width="9.140625" style="29"/>
    <col min="13825" max="13825" width="6.5703125" style="29" customWidth="1"/>
    <col min="13826" max="13826" width="24" style="29" customWidth="1"/>
    <col min="13827" max="13827" width="52" style="29" customWidth="1"/>
    <col min="13828" max="13828" width="16.7109375" style="29" customWidth="1"/>
    <col min="13829" max="13831" width="9.140625" style="29"/>
    <col min="13832" max="13832" width="17.28515625" style="29" customWidth="1"/>
    <col min="13833" max="14080" width="9.140625" style="29"/>
    <col min="14081" max="14081" width="6.5703125" style="29" customWidth="1"/>
    <col min="14082" max="14082" width="24" style="29" customWidth="1"/>
    <col min="14083" max="14083" width="52" style="29" customWidth="1"/>
    <col min="14084" max="14084" width="16.7109375" style="29" customWidth="1"/>
    <col min="14085" max="14087" width="9.140625" style="29"/>
    <col min="14088" max="14088" width="17.28515625" style="29" customWidth="1"/>
    <col min="14089" max="14336" width="9.140625" style="29"/>
    <col min="14337" max="14337" width="6.5703125" style="29" customWidth="1"/>
    <col min="14338" max="14338" width="24" style="29" customWidth="1"/>
    <col min="14339" max="14339" width="52" style="29" customWidth="1"/>
    <col min="14340" max="14340" width="16.7109375" style="29" customWidth="1"/>
    <col min="14341" max="14343" width="9.140625" style="29"/>
    <col min="14344" max="14344" width="17.28515625" style="29" customWidth="1"/>
    <col min="14345" max="14592" width="9.140625" style="29"/>
    <col min="14593" max="14593" width="6.5703125" style="29" customWidth="1"/>
    <col min="14594" max="14594" width="24" style="29" customWidth="1"/>
    <col min="14595" max="14595" width="52" style="29" customWidth="1"/>
    <col min="14596" max="14596" width="16.7109375" style="29" customWidth="1"/>
    <col min="14597" max="14599" width="9.140625" style="29"/>
    <col min="14600" max="14600" width="17.28515625" style="29" customWidth="1"/>
    <col min="14601" max="14848" width="9.140625" style="29"/>
    <col min="14849" max="14849" width="6.5703125" style="29" customWidth="1"/>
    <col min="14850" max="14850" width="24" style="29" customWidth="1"/>
    <col min="14851" max="14851" width="52" style="29" customWidth="1"/>
    <col min="14852" max="14852" width="16.7109375" style="29" customWidth="1"/>
    <col min="14853" max="14855" width="9.140625" style="29"/>
    <col min="14856" max="14856" width="17.28515625" style="29" customWidth="1"/>
    <col min="14857" max="15104" width="9.140625" style="29"/>
    <col min="15105" max="15105" width="6.5703125" style="29" customWidth="1"/>
    <col min="15106" max="15106" width="24" style="29" customWidth="1"/>
    <col min="15107" max="15107" width="52" style="29" customWidth="1"/>
    <col min="15108" max="15108" width="16.7109375" style="29" customWidth="1"/>
    <col min="15109" max="15111" width="9.140625" style="29"/>
    <col min="15112" max="15112" width="17.28515625" style="29" customWidth="1"/>
    <col min="15113" max="15360" width="9.140625" style="29"/>
    <col min="15361" max="15361" width="6.5703125" style="29" customWidth="1"/>
    <col min="15362" max="15362" width="24" style="29" customWidth="1"/>
    <col min="15363" max="15363" width="52" style="29" customWidth="1"/>
    <col min="15364" max="15364" width="16.7109375" style="29" customWidth="1"/>
    <col min="15365" max="15367" width="9.140625" style="29"/>
    <col min="15368" max="15368" width="17.28515625" style="29" customWidth="1"/>
    <col min="15369" max="15616" width="9.140625" style="29"/>
    <col min="15617" max="15617" width="6.5703125" style="29" customWidth="1"/>
    <col min="15618" max="15618" width="24" style="29" customWidth="1"/>
    <col min="15619" max="15619" width="52" style="29" customWidth="1"/>
    <col min="15620" max="15620" width="16.7109375" style="29" customWidth="1"/>
    <col min="15621" max="15623" width="9.140625" style="29"/>
    <col min="15624" max="15624" width="17.28515625" style="29" customWidth="1"/>
    <col min="15625" max="15872" width="9.140625" style="29"/>
    <col min="15873" max="15873" width="6.5703125" style="29" customWidth="1"/>
    <col min="15874" max="15874" width="24" style="29" customWidth="1"/>
    <col min="15875" max="15875" width="52" style="29" customWidth="1"/>
    <col min="15876" max="15876" width="16.7109375" style="29" customWidth="1"/>
    <col min="15877" max="15879" width="9.140625" style="29"/>
    <col min="15880" max="15880" width="17.28515625" style="29" customWidth="1"/>
    <col min="15881" max="16128" width="9.140625" style="29"/>
    <col min="16129" max="16129" width="6.5703125" style="29" customWidth="1"/>
    <col min="16130" max="16130" width="24" style="29" customWidth="1"/>
    <col min="16131" max="16131" width="52" style="29" customWidth="1"/>
    <col min="16132" max="16132" width="16.7109375" style="29" customWidth="1"/>
    <col min="16133" max="16135" width="9.140625" style="29"/>
    <col min="16136" max="16136" width="17.28515625" style="29" customWidth="1"/>
    <col min="16137" max="16384" width="9.140625" style="29"/>
  </cols>
  <sheetData>
    <row r="1" spans="1:83" ht="15.75" x14ac:dyDescent="0.25">
      <c r="A1" s="26"/>
      <c r="B1" s="27"/>
      <c r="C1" s="114" t="s">
        <v>86</v>
      </c>
      <c r="D1" s="114"/>
    </row>
    <row r="2" spans="1:83" ht="15.75" x14ac:dyDescent="0.25">
      <c r="A2" s="26"/>
      <c r="B2" s="26"/>
      <c r="C2" s="114"/>
      <c r="D2" s="114"/>
    </row>
    <row r="3" spans="1:83" ht="15.75" x14ac:dyDescent="0.25">
      <c r="A3" s="26"/>
      <c r="B3" s="26"/>
      <c r="C3" s="114"/>
      <c r="D3" s="114"/>
    </row>
    <row r="4" spans="1:83" ht="15.75" x14ac:dyDescent="0.25">
      <c r="A4" s="26"/>
      <c r="B4" s="26"/>
      <c r="C4" s="114"/>
      <c r="D4" s="114"/>
    </row>
    <row r="5" spans="1:83" ht="16.149999999999999" customHeight="1" x14ac:dyDescent="0.25">
      <c r="A5" s="26"/>
      <c r="B5" s="26"/>
      <c r="C5" s="114"/>
      <c r="D5" s="114"/>
    </row>
    <row r="6" spans="1:83" ht="44.25" customHeight="1" x14ac:dyDescent="0.2">
      <c r="A6" s="115" t="s">
        <v>87</v>
      </c>
      <c r="B6" s="115"/>
      <c r="C6" s="115"/>
      <c r="D6" s="115"/>
    </row>
    <row r="7" spans="1:83" ht="15.75" x14ac:dyDescent="0.25">
      <c r="A7" s="26"/>
      <c r="B7" s="30"/>
      <c r="C7" s="30"/>
      <c r="D7" s="26"/>
    </row>
    <row r="8" spans="1:83" s="31" customFormat="1" ht="16.899999999999999" customHeight="1" x14ac:dyDescent="0.2">
      <c r="A8" s="116" t="s">
        <v>0</v>
      </c>
      <c r="B8" s="116"/>
      <c r="C8" s="117" t="s">
        <v>33</v>
      </c>
      <c r="D8" s="116" t="s">
        <v>34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</row>
    <row r="9" spans="1:83" s="31" customFormat="1" ht="43.5" customHeight="1" x14ac:dyDescent="0.25">
      <c r="A9" s="32" t="s">
        <v>35</v>
      </c>
      <c r="B9" s="33" t="s">
        <v>36</v>
      </c>
      <c r="C9" s="117"/>
      <c r="D9" s="11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</row>
    <row r="10" spans="1:83" ht="15.75" x14ac:dyDescent="0.25">
      <c r="A10" s="34">
        <v>1</v>
      </c>
      <c r="B10" s="35">
        <v>2</v>
      </c>
      <c r="C10" s="36">
        <v>3</v>
      </c>
      <c r="D10" s="37">
        <v>4</v>
      </c>
    </row>
    <row r="11" spans="1:83" ht="15.75" x14ac:dyDescent="0.25">
      <c r="A11" s="34"/>
      <c r="B11" s="35"/>
      <c r="C11" s="38" t="s">
        <v>37</v>
      </c>
      <c r="D11" s="39">
        <f>D12+D19+D27+D17</f>
        <v>138174885.87</v>
      </c>
    </row>
    <row r="12" spans="1:83" ht="15.75" x14ac:dyDescent="0.25">
      <c r="A12" s="40">
        <v>100</v>
      </c>
      <c r="B12" s="112" t="s">
        <v>38</v>
      </c>
      <c r="C12" s="113"/>
      <c r="D12" s="39">
        <f>D13+D14+D15+D16</f>
        <v>4387028.74</v>
      </c>
    </row>
    <row r="13" spans="1:83" ht="93.75" customHeight="1" x14ac:dyDescent="0.25">
      <c r="A13" s="34">
        <v>100</v>
      </c>
      <c r="B13" s="41" t="s">
        <v>39</v>
      </c>
      <c r="C13" s="42" t="s">
        <v>40</v>
      </c>
      <c r="D13" s="43">
        <v>1954707.84</v>
      </c>
      <c r="E13" s="44"/>
      <c r="F13" s="44"/>
      <c r="G13" s="44"/>
      <c r="H13" s="45"/>
      <c r="I13" s="46"/>
    </row>
    <row r="14" spans="1:83" ht="110.25" customHeight="1" x14ac:dyDescent="0.25">
      <c r="A14" s="34">
        <v>100</v>
      </c>
      <c r="B14" s="41" t="s">
        <v>41</v>
      </c>
      <c r="C14" s="42" t="s">
        <v>42</v>
      </c>
      <c r="D14" s="43">
        <v>18825.12</v>
      </c>
      <c r="E14" s="44"/>
      <c r="F14" s="44"/>
      <c r="G14" s="44"/>
      <c r="H14" s="47"/>
      <c r="I14" s="46"/>
    </row>
    <row r="15" spans="1:83" ht="94.5" customHeight="1" x14ac:dyDescent="0.25">
      <c r="A15" s="34">
        <v>100</v>
      </c>
      <c r="B15" s="41" t="s">
        <v>43</v>
      </c>
      <c r="C15" s="42" t="s">
        <v>44</v>
      </c>
      <c r="D15" s="43">
        <v>2851461.2</v>
      </c>
      <c r="E15" s="44"/>
      <c r="F15" s="44"/>
      <c r="G15" s="44"/>
      <c r="H15" s="47"/>
      <c r="I15" s="46"/>
    </row>
    <row r="16" spans="1:83" ht="93" customHeight="1" x14ac:dyDescent="0.25">
      <c r="A16" s="34">
        <v>100</v>
      </c>
      <c r="B16" s="41" t="s">
        <v>45</v>
      </c>
      <c r="C16" s="42" t="s">
        <v>46</v>
      </c>
      <c r="D16" s="43">
        <v>-437965.42</v>
      </c>
      <c r="E16" s="44"/>
      <c r="F16" s="44"/>
      <c r="G16" s="44"/>
      <c r="H16" s="44"/>
      <c r="I16" s="46"/>
    </row>
    <row r="17" spans="1:4" ht="15" customHeight="1" x14ac:dyDescent="0.25">
      <c r="A17" s="48" t="s">
        <v>88</v>
      </c>
      <c r="B17" s="49"/>
      <c r="C17" s="50" t="s">
        <v>90</v>
      </c>
      <c r="D17" s="51">
        <f>D18</f>
        <v>3000</v>
      </c>
    </row>
    <row r="18" spans="1:4" ht="93.75" customHeight="1" x14ac:dyDescent="0.25">
      <c r="A18" s="52" t="s">
        <v>88</v>
      </c>
      <c r="B18" s="53" t="s">
        <v>89</v>
      </c>
      <c r="C18" s="42" t="s">
        <v>91</v>
      </c>
      <c r="D18" s="54">
        <v>3000</v>
      </c>
    </row>
    <row r="19" spans="1:4" ht="15" customHeight="1" x14ac:dyDescent="0.25">
      <c r="A19" s="48" t="s">
        <v>47</v>
      </c>
      <c r="B19" s="49"/>
      <c r="C19" s="50" t="s">
        <v>48</v>
      </c>
      <c r="D19" s="51">
        <f>D20+D24+D25+D26+D22+D23+D21</f>
        <v>17006438.600000001</v>
      </c>
    </row>
    <row r="20" spans="1:4" ht="93.75" customHeight="1" x14ac:dyDescent="0.25">
      <c r="A20" s="52" t="s">
        <v>47</v>
      </c>
      <c r="B20" s="53" t="s">
        <v>49</v>
      </c>
      <c r="C20" s="42" t="s">
        <v>50</v>
      </c>
      <c r="D20" s="54">
        <v>15436810.039999999</v>
      </c>
    </row>
    <row r="21" spans="1:4" ht="142.5" customHeight="1" x14ac:dyDescent="0.25">
      <c r="A21" s="52" t="s">
        <v>47</v>
      </c>
      <c r="B21" s="53" t="s">
        <v>51</v>
      </c>
      <c r="C21" s="42" t="s">
        <v>52</v>
      </c>
      <c r="D21" s="54">
        <v>62324.800000000003</v>
      </c>
    </row>
    <row r="22" spans="1:4" ht="65.25" customHeight="1" x14ac:dyDescent="0.25">
      <c r="A22" s="52" t="s">
        <v>47</v>
      </c>
      <c r="B22" s="53" t="s">
        <v>53</v>
      </c>
      <c r="C22" s="42" t="s">
        <v>54</v>
      </c>
      <c r="D22" s="54">
        <v>83231.44</v>
      </c>
    </row>
    <row r="23" spans="1:4" ht="23.25" customHeight="1" x14ac:dyDescent="0.25">
      <c r="A23" s="52" t="s">
        <v>47</v>
      </c>
      <c r="B23" s="53" t="s">
        <v>55</v>
      </c>
      <c r="C23" s="42" t="s">
        <v>56</v>
      </c>
      <c r="D23" s="54">
        <v>1145.4000000000001</v>
      </c>
    </row>
    <row r="24" spans="1:4" ht="65.25" customHeight="1" x14ac:dyDescent="0.25">
      <c r="A24" s="52" t="s">
        <v>47</v>
      </c>
      <c r="B24" s="53" t="s">
        <v>57</v>
      </c>
      <c r="C24" s="42" t="s">
        <v>58</v>
      </c>
      <c r="D24" s="54">
        <v>685579.73</v>
      </c>
    </row>
    <row r="25" spans="1:4" ht="48" customHeight="1" x14ac:dyDescent="0.25">
      <c r="A25" s="52" t="s">
        <v>47</v>
      </c>
      <c r="B25" s="53" t="s">
        <v>59</v>
      </c>
      <c r="C25" s="42" t="s">
        <v>60</v>
      </c>
      <c r="D25" s="54">
        <v>684430</v>
      </c>
    </row>
    <row r="26" spans="1:4" ht="48" customHeight="1" x14ac:dyDescent="0.25">
      <c r="A26" s="52" t="s">
        <v>47</v>
      </c>
      <c r="B26" s="53" t="s">
        <v>61</v>
      </c>
      <c r="C26" s="42" t="s">
        <v>62</v>
      </c>
      <c r="D26" s="54">
        <v>52917.19</v>
      </c>
    </row>
    <row r="27" spans="1:4" ht="28.5" customHeight="1" x14ac:dyDescent="0.25">
      <c r="A27" s="48" t="s">
        <v>63</v>
      </c>
      <c r="B27" s="55"/>
      <c r="C27" s="56" t="s">
        <v>7</v>
      </c>
      <c r="D27" s="51">
        <f>SUM(D28:D40)</f>
        <v>116778418.53</v>
      </c>
    </row>
    <row r="28" spans="1:4" ht="97.5" customHeight="1" x14ac:dyDescent="0.25">
      <c r="A28" s="52" t="s">
        <v>63</v>
      </c>
      <c r="B28" s="53" t="s">
        <v>64</v>
      </c>
      <c r="C28" s="42" t="s">
        <v>65</v>
      </c>
      <c r="D28" s="54">
        <v>29270</v>
      </c>
    </row>
    <row r="29" spans="1:4" ht="92.25" customHeight="1" x14ac:dyDescent="0.25">
      <c r="A29" s="52" t="s">
        <v>63</v>
      </c>
      <c r="B29" s="53" t="s">
        <v>66</v>
      </c>
      <c r="C29" s="42" t="s">
        <v>67</v>
      </c>
      <c r="D29" s="54">
        <v>3087248.28</v>
      </c>
    </row>
    <row r="30" spans="1:4" ht="33" customHeight="1" x14ac:dyDescent="0.25">
      <c r="A30" s="52" t="s">
        <v>63</v>
      </c>
      <c r="B30" s="53" t="s">
        <v>68</v>
      </c>
      <c r="C30" s="42" t="s">
        <v>69</v>
      </c>
      <c r="D30" s="54">
        <v>433895.78</v>
      </c>
    </row>
    <row r="31" spans="1:4" ht="96" customHeight="1" x14ac:dyDescent="0.25">
      <c r="A31" s="52" t="s">
        <v>63</v>
      </c>
      <c r="B31" s="53" t="s">
        <v>89</v>
      </c>
      <c r="C31" s="42" t="s">
        <v>91</v>
      </c>
      <c r="D31" s="54">
        <v>1935.61</v>
      </c>
    </row>
    <row r="32" spans="1:4" ht="48" customHeight="1" x14ac:dyDescent="0.25">
      <c r="A32" s="52" t="s">
        <v>63</v>
      </c>
      <c r="B32" s="53" t="s">
        <v>70</v>
      </c>
      <c r="C32" s="42" t="s">
        <v>71</v>
      </c>
      <c r="D32" s="54">
        <v>254755.81</v>
      </c>
    </row>
    <row r="33" spans="1:4" ht="30.75" customHeight="1" x14ac:dyDescent="0.25">
      <c r="A33" s="52" t="s">
        <v>63</v>
      </c>
      <c r="B33" s="53" t="s">
        <v>72</v>
      </c>
      <c r="C33" s="42" t="s">
        <v>73</v>
      </c>
      <c r="D33" s="54">
        <v>68307000</v>
      </c>
    </row>
    <row r="34" spans="1:4" ht="35.25" customHeight="1" x14ac:dyDescent="0.25">
      <c r="A34" s="52" t="s">
        <v>63</v>
      </c>
      <c r="B34" s="53" t="s">
        <v>92</v>
      </c>
      <c r="C34" s="42" t="s">
        <v>93</v>
      </c>
      <c r="D34" s="54">
        <v>2196715</v>
      </c>
    </row>
    <row r="35" spans="1:4" ht="52.5" customHeight="1" x14ac:dyDescent="0.25">
      <c r="A35" s="52" t="s">
        <v>63</v>
      </c>
      <c r="B35" s="53" t="s">
        <v>74</v>
      </c>
      <c r="C35" s="42" t="s">
        <v>75</v>
      </c>
      <c r="D35" s="54">
        <v>5000</v>
      </c>
    </row>
    <row r="36" spans="1:4" ht="65.25" customHeight="1" x14ac:dyDescent="0.25">
      <c r="A36" s="52" t="s">
        <v>63</v>
      </c>
      <c r="B36" s="53" t="s">
        <v>76</v>
      </c>
      <c r="C36" s="42" t="s">
        <v>77</v>
      </c>
      <c r="D36" s="54">
        <v>525900</v>
      </c>
    </row>
    <row r="37" spans="1:4" ht="96" customHeight="1" x14ac:dyDescent="0.25">
      <c r="A37" s="52" t="s">
        <v>63</v>
      </c>
      <c r="B37" s="53" t="s">
        <v>78</v>
      </c>
      <c r="C37" s="42" t="s">
        <v>79</v>
      </c>
      <c r="D37" s="54">
        <v>321000</v>
      </c>
    </row>
    <row r="38" spans="1:4" ht="34.5" customHeight="1" x14ac:dyDescent="0.25">
      <c r="A38" s="52" t="s">
        <v>63</v>
      </c>
      <c r="B38" s="53" t="s">
        <v>80</v>
      </c>
      <c r="C38" s="42" t="s">
        <v>81</v>
      </c>
      <c r="D38" s="54">
        <v>41081193.920000002</v>
      </c>
    </row>
    <row r="39" spans="1:4" ht="33" customHeight="1" x14ac:dyDescent="0.25">
      <c r="A39" s="34">
        <v>954</v>
      </c>
      <c r="B39" s="53" t="s">
        <v>82</v>
      </c>
      <c r="C39" s="57" t="s">
        <v>83</v>
      </c>
      <c r="D39" s="54">
        <v>587000</v>
      </c>
    </row>
    <row r="40" spans="1:4" ht="63" x14ac:dyDescent="0.25">
      <c r="A40" s="34">
        <v>954</v>
      </c>
      <c r="B40" s="53" t="s">
        <v>84</v>
      </c>
      <c r="C40" s="57" t="s">
        <v>85</v>
      </c>
      <c r="D40" s="54">
        <v>-52495.87</v>
      </c>
    </row>
  </sheetData>
  <mergeCells count="6">
    <mergeCell ref="B12:C12"/>
    <mergeCell ref="C1:D5"/>
    <mergeCell ref="A6:D6"/>
    <mergeCell ref="A8:B8"/>
    <mergeCell ref="C8:C9"/>
    <mergeCell ref="D8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74"/>
  <sheetViews>
    <sheetView topLeftCell="A70" workbookViewId="0">
      <selection activeCell="C37" sqref="C37"/>
    </sheetView>
  </sheetViews>
  <sheetFormatPr defaultRowHeight="15.75" x14ac:dyDescent="0.25"/>
  <cols>
    <col min="1" max="1" width="24.7109375" style="26" customWidth="1"/>
    <col min="2" max="2" width="62.140625" style="91" customWidth="1"/>
    <col min="3" max="3" width="16.140625" style="60" customWidth="1"/>
    <col min="4" max="4" width="15.7109375" style="59" customWidth="1"/>
    <col min="5" max="82" width="9.140625" style="59"/>
    <col min="83" max="256" width="9.140625" style="26"/>
    <col min="257" max="257" width="24.7109375" style="26" customWidth="1"/>
    <col min="258" max="258" width="62.140625" style="26" customWidth="1"/>
    <col min="259" max="259" width="16.140625" style="26" customWidth="1"/>
    <col min="260" max="260" width="15.7109375" style="26" customWidth="1"/>
    <col min="261" max="512" width="9.140625" style="26"/>
    <col min="513" max="513" width="24.7109375" style="26" customWidth="1"/>
    <col min="514" max="514" width="62.140625" style="26" customWidth="1"/>
    <col min="515" max="515" width="16.140625" style="26" customWidth="1"/>
    <col min="516" max="516" width="15.7109375" style="26" customWidth="1"/>
    <col min="517" max="768" width="9.140625" style="26"/>
    <col min="769" max="769" width="24.7109375" style="26" customWidth="1"/>
    <col min="770" max="770" width="62.140625" style="26" customWidth="1"/>
    <col min="771" max="771" width="16.140625" style="26" customWidth="1"/>
    <col min="772" max="772" width="15.7109375" style="26" customWidth="1"/>
    <col min="773" max="1024" width="9.140625" style="26"/>
    <col min="1025" max="1025" width="24.7109375" style="26" customWidth="1"/>
    <col min="1026" max="1026" width="62.140625" style="26" customWidth="1"/>
    <col min="1027" max="1027" width="16.140625" style="26" customWidth="1"/>
    <col min="1028" max="1028" width="15.7109375" style="26" customWidth="1"/>
    <col min="1029" max="1280" width="9.140625" style="26"/>
    <col min="1281" max="1281" width="24.7109375" style="26" customWidth="1"/>
    <col min="1282" max="1282" width="62.140625" style="26" customWidth="1"/>
    <col min="1283" max="1283" width="16.140625" style="26" customWidth="1"/>
    <col min="1284" max="1284" width="15.7109375" style="26" customWidth="1"/>
    <col min="1285" max="1536" width="9.140625" style="26"/>
    <col min="1537" max="1537" width="24.7109375" style="26" customWidth="1"/>
    <col min="1538" max="1538" width="62.140625" style="26" customWidth="1"/>
    <col min="1539" max="1539" width="16.140625" style="26" customWidth="1"/>
    <col min="1540" max="1540" width="15.7109375" style="26" customWidth="1"/>
    <col min="1541" max="1792" width="9.140625" style="26"/>
    <col min="1793" max="1793" width="24.7109375" style="26" customWidth="1"/>
    <col min="1794" max="1794" width="62.140625" style="26" customWidth="1"/>
    <col min="1795" max="1795" width="16.140625" style="26" customWidth="1"/>
    <col min="1796" max="1796" width="15.7109375" style="26" customWidth="1"/>
    <col min="1797" max="2048" width="9.140625" style="26"/>
    <col min="2049" max="2049" width="24.7109375" style="26" customWidth="1"/>
    <col min="2050" max="2050" width="62.140625" style="26" customWidth="1"/>
    <col min="2051" max="2051" width="16.140625" style="26" customWidth="1"/>
    <col min="2052" max="2052" width="15.7109375" style="26" customWidth="1"/>
    <col min="2053" max="2304" width="9.140625" style="26"/>
    <col min="2305" max="2305" width="24.7109375" style="26" customWidth="1"/>
    <col min="2306" max="2306" width="62.140625" style="26" customWidth="1"/>
    <col min="2307" max="2307" width="16.140625" style="26" customWidth="1"/>
    <col min="2308" max="2308" width="15.7109375" style="26" customWidth="1"/>
    <col min="2309" max="2560" width="9.140625" style="26"/>
    <col min="2561" max="2561" width="24.7109375" style="26" customWidth="1"/>
    <col min="2562" max="2562" width="62.140625" style="26" customWidth="1"/>
    <col min="2563" max="2563" width="16.140625" style="26" customWidth="1"/>
    <col min="2564" max="2564" width="15.7109375" style="26" customWidth="1"/>
    <col min="2565" max="2816" width="9.140625" style="26"/>
    <col min="2817" max="2817" width="24.7109375" style="26" customWidth="1"/>
    <col min="2818" max="2818" width="62.140625" style="26" customWidth="1"/>
    <col min="2819" max="2819" width="16.140625" style="26" customWidth="1"/>
    <col min="2820" max="2820" width="15.7109375" style="26" customWidth="1"/>
    <col min="2821" max="3072" width="9.140625" style="26"/>
    <col min="3073" max="3073" width="24.7109375" style="26" customWidth="1"/>
    <col min="3074" max="3074" width="62.140625" style="26" customWidth="1"/>
    <col min="3075" max="3075" width="16.140625" style="26" customWidth="1"/>
    <col min="3076" max="3076" width="15.7109375" style="26" customWidth="1"/>
    <col min="3077" max="3328" width="9.140625" style="26"/>
    <col min="3329" max="3329" width="24.7109375" style="26" customWidth="1"/>
    <col min="3330" max="3330" width="62.140625" style="26" customWidth="1"/>
    <col min="3331" max="3331" width="16.140625" style="26" customWidth="1"/>
    <col min="3332" max="3332" width="15.7109375" style="26" customWidth="1"/>
    <col min="3333" max="3584" width="9.140625" style="26"/>
    <col min="3585" max="3585" width="24.7109375" style="26" customWidth="1"/>
    <col min="3586" max="3586" width="62.140625" style="26" customWidth="1"/>
    <col min="3587" max="3587" width="16.140625" style="26" customWidth="1"/>
    <col min="3588" max="3588" width="15.7109375" style="26" customWidth="1"/>
    <col min="3589" max="3840" width="9.140625" style="26"/>
    <col min="3841" max="3841" width="24.7109375" style="26" customWidth="1"/>
    <col min="3842" max="3842" width="62.140625" style="26" customWidth="1"/>
    <col min="3843" max="3843" width="16.140625" style="26" customWidth="1"/>
    <col min="3844" max="3844" width="15.7109375" style="26" customWidth="1"/>
    <col min="3845" max="4096" width="9.140625" style="26"/>
    <col min="4097" max="4097" width="24.7109375" style="26" customWidth="1"/>
    <col min="4098" max="4098" width="62.140625" style="26" customWidth="1"/>
    <col min="4099" max="4099" width="16.140625" style="26" customWidth="1"/>
    <col min="4100" max="4100" width="15.7109375" style="26" customWidth="1"/>
    <col min="4101" max="4352" width="9.140625" style="26"/>
    <col min="4353" max="4353" width="24.7109375" style="26" customWidth="1"/>
    <col min="4354" max="4354" width="62.140625" style="26" customWidth="1"/>
    <col min="4355" max="4355" width="16.140625" style="26" customWidth="1"/>
    <col min="4356" max="4356" width="15.7109375" style="26" customWidth="1"/>
    <col min="4357" max="4608" width="9.140625" style="26"/>
    <col min="4609" max="4609" width="24.7109375" style="26" customWidth="1"/>
    <col min="4610" max="4610" width="62.140625" style="26" customWidth="1"/>
    <col min="4611" max="4611" width="16.140625" style="26" customWidth="1"/>
    <col min="4612" max="4612" width="15.7109375" style="26" customWidth="1"/>
    <col min="4613" max="4864" width="9.140625" style="26"/>
    <col min="4865" max="4865" width="24.7109375" style="26" customWidth="1"/>
    <col min="4866" max="4866" width="62.140625" style="26" customWidth="1"/>
    <col min="4867" max="4867" width="16.140625" style="26" customWidth="1"/>
    <col min="4868" max="4868" width="15.7109375" style="26" customWidth="1"/>
    <col min="4869" max="5120" width="9.140625" style="26"/>
    <col min="5121" max="5121" width="24.7109375" style="26" customWidth="1"/>
    <col min="5122" max="5122" width="62.140625" style="26" customWidth="1"/>
    <col min="5123" max="5123" width="16.140625" style="26" customWidth="1"/>
    <col min="5124" max="5124" width="15.7109375" style="26" customWidth="1"/>
    <col min="5125" max="5376" width="9.140625" style="26"/>
    <col min="5377" max="5377" width="24.7109375" style="26" customWidth="1"/>
    <col min="5378" max="5378" width="62.140625" style="26" customWidth="1"/>
    <col min="5379" max="5379" width="16.140625" style="26" customWidth="1"/>
    <col min="5380" max="5380" width="15.7109375" style="26" customWidth="1"/>
    <col min="5381" max="5632" width="9.140625" style="26"/>
    <col min="5633" max="5633" width="24.7109375" style="26" customWidth="1"/>
    <col min="5634" max="5634" width="62.140625" style="26" customWidth="1"/>
    <col min="5635" max="5635" width="16.140625" style="26" customWidth="1"/>
    <col min="5636" max="5636" width="15.7109375" style="26" customWidth="1"/>
    <col min="5637" max="5888" width="9.140625" style="26"/>
    <col min="5889" max="5889" width="24.7109375" style="26" customWidth="1"/>
    <col min="5890" max="5890" width="62.140625" style="26" customWidth="1"/>
    <col min="5891" max="5891" width="16.140625" style="26" customWidth="1"/>
    <col min="5892" max="5892" width="15.7109375" style="26" customWidth="1"/>
    <col min="5893" max="6144" width="9.140625" style="26"/>
    <col min="6145" max="6145" width="24.7109375" style="26" customWidth="1"/>
    <col min="6146" max="6146" width="62.140625" style="26" customWidth="1"/>
    <col min="6147" max="6147" width="16.140625" style="26" customWidth="1"/>
    <col min="6148" max="6148" width="15.7109375" style="26" customWidth="1"/>
    <col min="6149" max="6400" width="9.140625" style="26"/>
    <col min="6401" max="6401" width="24.7109375" style="26" customWidth="1"/>
    <col min="6402" max="6402" width="62.140625" style="26" customWidth="1"/>
    <col min="6403" max="6403" width="16.140625" style="26" customWidth="1"/>
    <col min="6404" max="6404" width="15.7109375" style="26" customWidth="1"/>
    <col min="6405" max="6656" width="9.140625" style="26"/>
    <col min="6657" max="6657" width="24.7109375" style="26" customWidth="1"/>
    <col min="6658" max="6658" width="62.140625" style="26" customWidth="1"/>
    <col min="6659" max="6659" width="16.140625" style="26" customWidth="1"/>
    <col min="6660" max="6660" width="15.7109375" style="26" customWidth="1"/>
    <col min="6661" max="6912" width="9.140625" style="26"/>
    <col min="6913" max="6913" width="24.7109375" style="26" customWidth="1"/>
    <col min="6914" max="6914" width="62.140625" style="26" customWidth="1"/>
    <col min="6915" max="6915" width="16.140625" style="26" customWidth="1"/>
    <col min="6916" max="6916" width="15.7109375" style="26" customWidth="1"/>
    <col min="6917" max="7168" width="9.140625" style="26"/>
    <col min="7169" max="7169" width="24.7109375" style="26" customWidth="1"/>
    <col min="7170" max="7170" width="62.140625" style="26" customWidth="1"/>
    <col min="7171" max="7171" width="16.140625" style="26" customWidth="1"/>
    <col min="7172" max="7172" width="15.7109375" style="26" customWidth="1"/>
    <col min="7173" max="7424" width="9.140625" style="26"/>
    <col min="7425" max="7425" width="24.7109375" style="26" customWidth="1"/>
    <col min="7426" max="7426" width="62.140625" style="26" customWidth="1"/>
    <col min="7427" max="7427" width="16.140625" style="26" customWidth="1"/>
    <col min="7428" max="7428" width="15.7109375" style="26" customWidth="1"/>
    <col min="7429" max="7680" width="9.140625" style="26"/>
    <col min="7681" max="7681" width="24.7109375" style="26" customWidth="1"/>
    <col min="7682" max="7682" width="62.140625" style="26" customWidth="1"/>
    <col min="7683" max="7683" width="16.140625" style="26" customWidth="1"/>
    <col min="7684" max="7684" width="15.7109375" style="26" customWidth="1"/>
    <col min="7685" max="7936" width="9.140625" style="26"/>
    <col min="7937" max="7937" width="24.7109375" style="26" customWidth="1"/>
    <col min="7938" max="7938" width="62.140625" style="26" customWidth="1"/>
    <col min="7939" max="7939" width="16.140625" style="26" customWidth="1"/>
    <col min="7940" max="7940" width="15.7109375" style="26" customWidth="1"/>
    <col min="7941" max="8192" width="9.140625" style="26"/>
    <col min="8193" max="8193" width="24.7109375" style="26" customWidth="1"/>
    <col min="8194" max="8194" width="62.140625" style="26" customWidth="1"/>
    <col min="8195" max="8195" width="16.140625" style="26" customWidth="1"/>
    <col min="8196" max="8196" width="15.7109375" style="26" customWidth="1"/>
    <col min="8197" max="8448" width="9.140625" style="26"/>
    <col min="8449" max="8449" width="24.7109375" style="26" customWidth="1"/>
    <col min="8450" max="8450" width="62.140625" style="26" customWidth="1"/>
    <col min="8451" max="8451" width="16.140625" style="26" customWidth="1"/>
    <col min="8452" max="8452" width="15.7109375" style="26" customWidth="1"/>
    <col min="8453" max="8704" width="9.140625" style="26"/>
    <col min="8705" max="8705" width="24.7109375" style="26" customWidth="1"/>
    <col min="8706" max="8706" width="62.140625" style="26" customWidth="1"/>
    <col min="8707" max="8707" width="16.140625" style="26" customWidth="1"/>
    <col min="8708" max="8708" width="15.7109375" style="26" customWidth="1"/>
    <col min="8709" max="8960" width="9.140625" style="26"/>
    <col min="8961" max="8961" width="24.7109375" style="26" customWidth="1"/>
    <col min="8962" max="8962" width="62.140625" style="26" customWidth="1"/>
    <col min="8963" max="8963" width="16.140625" style="26" customWidth="1"/>
    <col min="8964" max="8964" width="15.7109375" style="26" customWidth="1"/>
    <col min="8965" max="9216" width="9.140625" style="26"/>
    <col min="9217" max="9217" width="24.7109375" style="26" customWidth="1"/>
    <col min="9218" max="9218" width="62.140625" style="26" customWidth="1"/>
    <col min="9219" max="9219" width="16.140625" style="26" customWidth="1"/>
    <col min="9220" max="9220" width="15.7109375" style="26" customWidth="1"/>
    <col min="9221" max="9472" width="9.140625" style="26"/>
    <col min="9473" max="9473" width="24.7109375" style="26" customWidth="1"/>
    <col min="9474" max="9474" width="62.140625" style="26" customWidth="1"/>
    <col min="9475" max="9475" width="16.140625" style="26" customWidth="1"/>
    <col min="9476" max="9476" width="15.7109375" style="26" customWidth="1"/>
    <col min="9477" max="9728" width="9.140625" style="26"/>
    <col min="9729" max="9729" width="24.7109375" style="26" customWidth="1"/>
    <col min="9730" max="9730" width="62.140625" style="26" customWidth="1"/>
    <col min="9731" max="9731" width="16.140625" style="26" customWidth="1"/>
    <col min="9732" max="9732" width="15.7109375" style="26" customWidth="1"/>
    <col min="9733" max="9984" width="9.140625" style="26"/>
    <col min="9985" max="9985" width="24.7109375" style="26" customWidth="1"/>
    <col min="9986" max="9986" width="62.140625" style="26" customWidth="1"/>
    <col min="9987" max="9987" width="16.140625" style="26" customWidth="1"/>
    <col min="9988" max="9988" width="15.7109375" style="26" customWidth="1"/>
    <col min="9989" max="10240" width="9.140625" style="26"/>
    <col min="10241" max="10241" width="24.7109375" style="26" customWidth="1"/>
    <col min="10242" max="10242" width="62.140625" style="26" customWidth="1"/>
    <col min="10243" max="10243" width="16.140625" style="26" customWidth="1"/>
    <col min="10244" max="10244" width="15.7109375" style="26" customWidth="1"/>
    <col min="10245" max="10496" width="9.140625" style="26"/>
    <col min="10497" max="10497" width="24.7109375" style="26" customWidth="1"/>
    <col min="10498" max="10498" width="62.140625" style="26" customWidth="1"/>
    <col min="10499" max="10499" width="16.140625" style="26" customWidth="1"/>
    <col min="10500" max="10500" width="15.7109375" style="26" customWidth="1"/>
    <col min="10501" max="10752" width="9.140625" style="26"/>
    <col min="10753" max="10753" width="24.7109375" style="26" customWidth="1"/>
    <col min="10754" max="10754" width="62.140625" style="26" customWidth="1"/>
    <col min="10755" max="10755" width="16.140625" style="26" customWidth="1"/>
    <col min="10756" max="10756" width="15.7109375" style="26" customWidth="1"/>
    <col min="10757" max="11008" width="9.140625" style="26"/>
    <col min="11009" max="11009" width="24.7109375" style="26" customWidth="1"/>
    <col min="11010" max="11010" width="62.140625" style="26" customWidth="1"/>
    <col min="11011" max="11011" width="16.140625" style="26" customWidth="1"/>
    <col min="11012" max="11012" width="15.7109375" style="26" customWidth="1"/>
    <col min="11013" max="11264" width="9.140625" style="26"/>
    <col min="11265" max="11265" width="24.7109375" style="26" customWidth="1"/>
    <col min="11266" max="11266" width="62.140625" style="26" customWidth="1"/>
    <col min="11267" max="11267" width="16.140625" style="26" customWidth="1"/>
    <col min="11268" max="11268" width="15.7109375" style="26" customWidth="1"/>
    <col min="11269" max="11520" width="9.140625" style="26"/>
    <col min="11521" max="11521" width="24.7109375" style="26" customWidth="1"/>
    <col min="11522" max="11522" width="62.140625" style="26" customWidth="1"/>
    <col min="11523" max="11523" width="16.140625" style="26" customWidth="1"/>
    <col min="11524" max="11524" width="15.7109375" style="26" customWidth="1"/>
    <col min="11525" max="11776" width="9.140625" style="26"/>
    <col min="11777" max="11777" width="24.7109375" style="26" customWidth="1"/>
    <col min="11778" max="11778" width="62.140625" style="26" customWidth="1"/>
    <col min="11779" max="11779" width="16.140625" style="26" customWidth="1"/>
    <col min="11780" max="11780" width="15.7109375" style="26" customWidth="1"/>
    <col min="11781" max="12032" width="9.140625" style="26"/>
    <col min="12033" max="12033" width="24.7109375" style="26" customWidth="1"/>
    <col min="12034" max="12034" width="62.140625" style="26" customWidth="1"/>
    <col min="12035" max="12035" width="16.140625" style="26" customWidth="1"/>
    <col min="12036" max="12036" width="15.7109375" style="26" customWidth="1"/>
    <col min="12037" max="12288" width="9.140625" style="26"/>
    <col min="12289" max="12289" width="24.7109375" style="26" customWidth="1"/>
    <col min="12290" max="12290" width="62.140625" style="26" customWidth="1"/>
    <col min="12291" max="12291" width="16.140625" style="26" customWidth="1"/>
    <col min="12292" max="12292" width="15.7109375" style="26" customWidth="1"/>
    <col min="12293" max="12544" width="9.140625" style="26"/>
    <col min="12545" max="12545" width="24.7109375" style="26" customWidth="1"/>
    <col min="12546" max="12546" width="62.140625" style="26" customWidth="1"/>
    <col min="12547" max="12547" width="16.140625" style="26" customWidth="1"/>
    <col min="12548" max="12548" width="15.7109375" style="26" customWidth="1"/>
    <col min="12549" max="12800" width="9.140625" style="26"/>
    <col min="12801" max="12801" width="24.7109375" style="26" customWidth="1"/>
    <col min="12802" max="12802" width="62.140625" style="26" customWidth="1"/>
    <col min="12803" max="12803" width="16.140625" style="26" customWidth="1"/>
    <col min="12804" max="12804" width="15.7109375" style="26" customWidth="1"/>
    <col min="12805" max="13056" width="9.140625" style="26"/>
    <col min="13057" max="13057" width="24.7109375" style="26" customWidth="1"/>
    <col min="13058" max="13058" width="62.140625" style="26" customWidth="1"/>
    <col min="13059" max="13059" width="16.140625" style="26" customWidth="1"/>
    <col min="13060" max="13060" width="15.7109375" style="26" customWidth="1"/>
    <col min="13061" max="13312" width="9.140625" style="26"/>
    <col min="13313" max="13313" width="24.7109375" style="26" customWidth="1"/>
    <col min="13314" max="13314" width="62.140625" style="26" customWidth="1"/>
    <col min="13315" max="13315" width="16.140625" style="26" customWidth="1"/>
    <col min="13316" max="13316" width="15.7109375" style="26" customWidth="1"/>
    <col min="13317" max="13568" width="9.140625" style="26"/>
    <col min="13569" max="13569" width="24.7109375" style="26" customWidth="1"/>
    <col min="13570" max="13570" width="62.140625" style="26" customWidth="1"/>
    <col min="13571" max="13571" width="16.140625" style="26" customWidth="1"/>
    <col min="13572" max="13572" width="15.7109375" style="26" customWidth="1"/>
    <col min="13573" max="13824" width="9.140625" style="26"/>
    <col min="13825" max="13825" width="24.7109375" style="26" customWidth="1"/>
    <col min="13826" max="13826" width="62.140625" style="26" customWidth="1"/>
    <col min="13827" max="13827" width="16.140625" style="26" customWidth="1"/>
    <col min="13828" max="13828" width="15.7109375" style="26" customWidth="1"/>
    <col min="13829" max="14080" width="9.140625" style="26"/>
    <col min="14081" max="14081" width="24.7109375" style="26" customWidth="1"/>
    <col min="14082" max="14082" width="62.140625" style="26" customWidth="1"/>
    <col min="14083" max="14083" width="16.140625" style="26" customWidth="1"/>
    <col min="14084" max="14084" width="15.7109375" style="26" customWidth="1"/>
    <col min="14085" max="14336" width="9.140625" style="26"/>
    <col min="14337" max="14337" width="24.7109375" style="26" customWidth="1"/>
    <col min="14338" max="14338" width="62.140625" style="26" customWidth="1"/>
    <col min="14339" max="14339" width="16.140625" style="26" customWidth="1"/>
    <col min="14340" max="14340" width="15.7109375" style="26" customWidth="1"/>
    <col min="14341" max="14592" width="9.140625" style="26"/>
    <col min="14593" max="14593" width="24.7109375" style="26" customWidth="1"/>
    <col min="14594" max="14594" width="62.140625" style="26" customWidth="1"/>
    <col min="14595" max="14595" width="16.140625" style="26" customWidth="1"/>
    <col min="14596" max="14596" width="15.7109375" style="26" customWidth="1"/>
    <col min="14597" max="14848" width="9.140625" style="26"/>
    <col min="14849" max="14849" width="24.7109375" style="26" customWidth="1"/>
    <col min="14850" max="14850" width="62.140625" style="26" customWidth="1"/>
    <col min="14851" max="14851" width="16.140625" style="26" customWidth="1"/>
    <col min="14852" max="14852" width="15.7109375" style="26" customWidth="1"/>
    <col min="14853" max="15104" width="9.140625" style="26"/>
    <col min="15105" max="15105" width="24.7109375" style="26" customWidth="1"/>
    <col min="15106" max="15106" width="62.140625" style="26" customWidth="1"/>
    <col min="15107" max="15107" width="16.140625" style="26" customWidth="1"/>
    <col min="15108" max="15108" width="15.7109375" style="26" customWidth="1"/>
    <col min="15109" max="15360" width="9.140625" style="26"/>
    <col min="15361" max="15361" width="24.7109375" style="26" customWidth="1"/>
    <col min="15362" max="15362" width="62.140625" style="26" customWidth="1"/>
    <col min="15363" max="15363" width="16.140625" style="26" customWidth="1"/>
    <col min="15364" max="15364" width="15.7109375" style="26" customWidth="1"/>
    <col min="15365" max="15616" width="9.140625" style="26"/>
    <col min="15617" max="15617" width="24.7109375" style="26" customWidth="1"/>
    <col min="15618" max="15618" width="62.140625" style="26" customWidth="1"/>
    <col min="15619" max="15619" width="16.140625" style="26" customWidth="1"/>
    <col min="15620" max="15620" width="15.7109375" style="26" customWidth="1"/>
    <col min="15621" max="15872" width="9.140625" style="26"/>
    <col min="15873" max="15873" width="24.7109375" style="26" customWidth="1"/>
    <col min="15874" max="15874" width="62.140625" style="26" customWidth="1"/>
    <col min="15875" max="15875" width="16.140625" style="26" customWidth="1"/>
    <col min="15876" max="15876" width="15.7109375" style="26" customWidth="1"/>
    <col min="15877" max="16128" width="9.140625" style="26"/>
    <col min="16129" max="16129" width="24.7109375" style="26" customWidth="1"/>
    <col min="16130" max="16130" width="62.140625" style="26" customWidth="1"/>
    <col min="16131" max="16131" width="16.140625" style="26" customWidth="1"/>
    <col min="16132" max="16132" width="15.7109375" style="26" customWidth="1"/>
    <col min="16133" max="16384" width="9.140625" style="26"/>
  </cols>
  <sheetData>
    <row r="1" spans="1:82" x14ac:dyDescent="0.25">
      <c r="A1" s="27"/>
      <c r="B1" s="114" t="s">
        <v>171</v>
      </c>
      <c r="C1" s="114"/>
    </row>
    <row r="2" spans="1:82" x14ac:dyDescent="0.25">
      <c r="B2" s="114"/>
      <c r="C2" s="114"/>
    </row>
    <row r="3" spans="1:82" x14ac:dyDescent="0.25">
      <c r="B3" s="114"/>
      <c r="C3" s="114"/>
    </row>
    <row r="4" spans="1:82" x14ac:dyDescent="0.25">
      <c r="B4" s="114"/>
      <c r="C4" s="114"/>
    </row>
    <row r="5" spans="1:82" ht="17.45" customHeight="1" x14ac:dyDescent="0.25">
      <c r="B5" s="114"/>
      <c r="C5" s="114"/>
    </row>
    <row r="6" spans="1:82" ht="44.25" customHeight="1" x14ac:dyDescent="0.25">
      <c r="A6" s="115" t="s">
        <v>172</v>
      </c>
      <c r="B6" s="115"/>
      <c r="C6" s="115"/>
    </row>
    <row r="7" spans="1:82" x14ac:dyDescent="0.25">
      <c r="A7" s="30"/>
      <c r="B7" s="30"/>
    </row>
    <row r="8" spans="1:82" s="63" customFormat="1" ht="40.5" customHeight="1" x14ac:dyDescent="0.25">
      <c r="A8" s="33" t="s">
        <v>94</v>
      </c>
      <c r="B8" s="61" t="s">
        <v>33</v>
      </c>
      <c r="C8" s="62" t="s">
        <v>95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</row>
    <row r="9" spans="1:82" x14ac:dyDescent="0.25">
      <c r="A9" s="35">
        <v>1</v>
      </c>
      <c r="B9" s="36">
        <f>+A9+1</f>
        <v>2</v>
      </c>
      <c r="C9" s="64"/>
    </row>
    <row r="10" spans="1:82" x14ac:dyDescent="0.25">
      <c r="A10" s="53"/>
      <c r="B10" s="65" t="s">
        <v>37</v>
      </c>
      <c r="C10" s="66">
        <f>C11+C60</f>
        <v>138174885.87</v>
      </c>
      <c r="D10" s="67"/>
    </row>
    <row r="11" spans="1:82" ht="15.75" customHeight="1" x14ac:dyDescent="0.25">
      <c r="A11" s="32" t="s">
        <v>96</v>
      </c>
      <c r="B11" s="68" t="s">
        <v>97</v>
      </c>
      <c r="C11" s="66">
        <f>C12+C25+C31+C34+C45+C49+C52+C55</f>
        <v>25203572.82</v>
      </c>
      <c r="D11" s="69"/>
    </row>
    <row r="12" spans="1:82" ht="21.75" customHeight="1" x14ac:dyDescent="0.25">
      <c r="A12" s="32" t="s">
        <v>98</v>
      </c>
      <c r="B12" s="68" t="s">
        <v>99</v>
      </c>
      <c r="C12" s="66">
        <f>C13</f>
        <v>15582366.279999999</v>
      </c>
      <c r="D12" s="67"/>
      <c r="E12" s="70"/>
    </row>
    <row r="13" spans="1:82" ht="20.25" customHeight="1" x14ac:dyDescent="0.25">
      <c r="A13" s="53" t="s">
        <v>100</v>
      </c>
      <c r="B13" s="71" t="s">
        <v>101</v>
      </c>
      <c r="C13" s="72">
        <f>C14+C18+C21</f>
        <v>15582366.279999999</v>
      </c>
    </row>
    <row r="14" spans="1:82" ht="77.25" customHeight="1" x14ac:dyDescent="0.25">
      <c r="A14" s="73" t="s">
        <v>49</v>
      </c>
      <c r="B14" s="74" t="s">
        <v>50</v>
      </c>
      <c r="C14" s="72">
        <f>C15+C16+C17</f>
        <v>15436810.039999999</v>
      </c>
    </row>
    <row r="15" spans="1:82" ht="80.25" customHeight="1" x14ac:dyDescent="0.25">
      <c r="A15" s="73" t="s">
        <v>102</v>
      </c>
      <c r="B15" s="74" t="s">
        <v>103</v>
      </c>
      <c r="C15" s="72">
        <v>15397803.75</v>
      </c>
    </row>
    <row r="16" spans="1:82" ht="78.75" customHeight="1" x14ac:dyDescent="0.25">
      <c r="A16" s="73" t="s">
        <v>104</v>
      </c>
      <c r="B16" s="74" t="s">
        <v>103</v>
      </c>
      <c r="C16" s="72">
        <v>7444.11</v>
      </c>
    </row>
    <row r="17" spans="1:7" ht="81.75" customHeight="1" x14ac:dyDescent="0.25">
      <c r="A17" s="73" t="s">
        <v>105</v>
      </c>
      <c r="B17" s="74" t="s">
        <v>103</v>
      </c>
      <c r="C17" s="72">
        <v>31562.18</v>
      </c>
    </row>
    <row r="18" spans="1:7" ht="111.75" customHeight="1" x14ac:dyDescent="0.25">
      <c r="A18" s="73" t="s">
        <v>106</v>
      </c>
      <c r="B18" s="74" t="s">
        <v>107</v>
      </c>
      <c r="C18" s="72">
        <f>C19+C20</f>
        <v>62324.800000000003</v>
      </c>
    </row>
    <row r="19" spans="1:7" ht="108.75" customHeight="1" x14ac:dyDescent="0.25">
      <c r="A19" s="73" t="s">
        <v>108</v>
      </c>
      <c r="B19" s="74" t="s">
        <v>107</v>
      </c>
      <c r="C19" s="72">
        <v>62024.800000000003</v>
      </c>
    </row>
    <row r="20" spans="1:7" ht="108.75" customHeight="1" x14ac:dyDescent="0.25">
      <c r="A20" s="73" t="s">
        <v>173</v>
      </c>
      <c r="B20" s="74" t="s">
        <v>107</v>
      </c>
      <c r="C20" s="72">
        <v>300</v>
      </c>
    </row>
    <row r="21" spans="1:7" ht="49.5" customHeight="1" x14ac:dyDescent="0.25">
      <c r="A21" s="73" t="s">
        <v>53</v>
      </c>
      <c r="B21" s="74" t="s">
        <v>109</v>
      </c>
      <c r="C21" s="72">
        <f>+C23+C24+C22</f>
        <v>83231.44</v>
      </c>
    </row>
    <row r="22" spans="1:7" ht="49.5" customHeight="1" x14ac:dyDescent="0.25">
      <c r="A22" s="73" t="s">
        <v>110</v>
      </c>
      <c r="B22" s="74" t="s">
        <v>54</v>
      </c>
      <c r="C22" s="72">
        <v>80109.100000000006</v>
      </c>
    </row>
    <row r="23" spans="1:7" ht="48" customHeight="1" x14ac:dyDescent="0.25">
      <c r="A23" s="73" t="s">
        <v>111</v>
      </c>
      <c r="B23" s="74" t="s">
        <v>54</v>
      </c>
      <c r="C23" s="72">
        <v>3022.34</v>
      </c>
    </row>
    <row r="24" spans="1:7" ht="48" customHeight="1" x14ac:dyDescent="0.25">
      <c r="A24" s="73" t="s">
        <v>112</v>
      </c>
      <c r="B24" s="74" t="s">
        <v>54</v>
      </c>
      <c r="C24" s="72">
        <v>100</v>
      </c>
    </row>
    <row r="25" spans="1:7" ht="30" customHeight="1" x14ac:dyDescent="0.25">
      <c r="A25" s="32" t="s">
        <v>113</v>
      </c>
      <c r="B25" s="68" t="s">
        <v>114</v>
      </c>
      <c r="C25" s="66">
        <f>C26</f>
        <v>4387028.74</v>
      </c>
    </row>
    <row r="26" spans="1:7" ht="29.25" customHeight="1" x14ac:dyDescent="0.25">
      <c r="A26" s="53" t="s">
        <v>115</v>
      </c>
      <c r="B26" s="71" t="s">
        <v>116</v>
      </c>
      <c r="C26" s="72">
        <f>C27+C28+C29+C30</f>
        <v>4387028.74</v>
      </c>
    </row>
    <row r="27" spans="1:7" ht="76.5" customHeight="1" x14ac:dyDescent="0.25">
      <c r="A27" s="53" t="s">
        <v>39</v>
      </c>
      <c r="B27" s="71" t="s">
        <v>40</v>
      </c>
      <c r="C27" s="72">
        <v>1954707.84</v>
      </c>
    </row>
    <row r="28" spans="1:7" ht="98.25" customHeight="1" x14ac:dyDescent="0.25">
      <c r="A28" s="53" t="s">
        <v>41</v>
      </c>
      <c r="B28" s="71" t="s">
        <v>42</v>
      </c>
      <c r="C28" s="72">
        <v>18825.12</v>
      </c>
    </row>
    <row r="29" spans="1:7" ht="79.5" customHeight="1" x14ac:dyDescent="0.25">
      <c r="A29" s="53" t="s">
        <v>43</v>
      </c>
      <c r="B29" s="71" t="s">
        <v>44</v>
      </c>
      <c r="C29" s="72">
        <v>2851461.2</v>
      </c>
    </row>
    <row r="30" spans="1:7" ht="78.75" customHeight="1" x14ac:dyDescent="0.25">
      <c r="A30" s="53" t="s">
        <v>45</v>
      </c>
      <c r="B30" s="71" t="s">
        <v>46</v>
      </c>
      <c r="C30" s="72">
        <v>-437965.42</v>
      </c>
    </row>
    <row r="31" spans="1:7" ht="21.75" customHeight="1" x14ac:dyDescent="0.25">
      <c r="A31" s="75" t="s">
        <v>117</v>
      </c>
      <c r="B31" s="76" t="s">
        <v>118</v>
      </c>
      <c r="C31" s="77">
        <f>C32</f>
        <v>1145.4000000000001</v>
      </c>
      <c r="G31" s="26"/>
    </row>
    <row r="32" spans="1:7" ht="16.5" customHeight="1" x14ac:dyDescent="0.25">
      <c r="A32" s="53" t="s">
        <v>119</v>
      </c>
      <c r="B32" s="71" t="s">
        <v>56</v>
      </c>
      <c r="C32" s="72">
        <f>C33</f>
        <v>1145.4000000000001</v>
      </c>
    </row>
    <row r="33" spans="1:15" ht="18.75" customHeight="1" x14ac:dyDescent="0.25">
      <c r="A33" s="53" t="s">
        <v>120</v>
      </c>
      <c r="B33" s="71" t="s">
        <v>56</v>
      </c>
      <c r="C33" s="72">
        <v>1145.4000000000001</v>
      </c>
    </row>
    <row r="34" spans="1:15" ht="19.5" customHeight="1" x14ac:dyDescent="0.25">
      <c r="A34" s="32" t="s">
        <v>121</v>
      </c>
      <c r="B34" s="68" t="s">
        <v>122</v>
      </c>
      <c r="C34" s="66">
        <f>C35+C39</f>
        <v>1422926.92</v>
      </c>
    </row>
    <row r="35" spans="1:15" x14ac:dyDescent="0.25">
      <c r="A35" s="53" t="s">
        <v>123</v>
      </c>
      <c r="B35" s="71" t="s">
        <v>124</v>
      </c>
      <c r="C35" s="72">
        <f>C36</f>
        <v>685579.73</v>
      </c>
    </row>
    <row r="36" spans="1:15" ht="51" customHeight="1" x14ac:dyDescent="0.25">
      <c r="A36" s="53" t="s">
        <v>57</v>
      </c>
      <c r="B36" s="71" t="s">
        <v>58</v>
      </c>
      <c r="C36" s="72">
        <f>C37+C38</f>
        <v>685579.73</v>
      </c>
    </row>
    <row r="37" spans="1:15" ht="47.25" customHeight="1" x14ac:dyDescent="0.25">
      <c r="A37" s="53" t="s">
        <v>125</v>
      </c>
      <c r="B37" s="71" t="s">
        <v>126</v>
      </c>
      <c r="C37" s="72">
        <v>679877.4</v>
      </c>
    </row>
    <row r="38" spans="1:15" ht="48.75" customHeight="1" x14ac:dyDescent="0.25">
      <c r="A38" s="53" t="s">
        <v>127</v>
      </c>
      <c r="B38" s="71" t="s">
        <v>126</v>
      </c>
      <c r="C38" s="72">
        <v>5702.33</v>
      </c>
    </row>
    <row r="39" spans="1:15" x14ac:dyDescent="0.25">
      <c r="A39" s="53" t="s">
        <v>128</v>
      </c>
      <c r="B39" s="71" t="s">
        <v>129</v>
      </c>
      <c r="C39" s="72">
        <f>C40+C42</f>
        <v>737347.19</v>
      </c>
    </row>
    <row r="40" spans="1:15" ht="36" customHeight="1" x14ac:dyDescent="0.25">
      <c r="A40" s="53" t="s">
        <v>59</v>
      </c>
      <c r="B40" s="71" t="s">
        <v>130</v>
      </c>
      <c r="C40" s="72">
        <f>C41</f>
        <v>684430</v>
      </c>
    </row>
    <row r="41" spans="1:15" ht="45" customHeight="1" x14ac:dyDescent="0.25">
      <c r="A41" s="53" t="s">
        <v>131</v>
      </c>
      <c r="B41" s="78" t="s">
        <v>132</v>
      </c>
      <c r="C41" s="72">
        <v>684430</v>
      </c>
    </row>
    <row r="42" spans="1:15" ht="36" customHeight="1" x14ac:dyDescent="0.25">
      <c r="A42" s="53" t="s">
        <v>61</v>
      </c>
      <c r="B42" s="78" t="s">
        <v>62</v>
      </c>
      <c r="C42" s="72">
        <f>C43+C44</f>
        <v>52917.189999999995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0"/>
    </row>
    <row r="43" spans="1:15" ht="47.25" customHeight="1" x14ac:dyDescent="0.25">
      <c r="A43" s="53" t="s">
        <v>133</v>
      </c>
      <c r="B43" s="78" t="s">
        <v>134</v>
      </c>
      <c r="C43" s="72">
        <v>51855.24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0"/>
    </row>
    <row r="44" spans="1:15" ht="45.75" customHeight="1" x14ac:dyDescent="0.25">
      <c r="A44" s="53" t="s">
        <v>135</v>
      </c>
      <c r="B44" s="78" t="s">
        <v>134</v>
      </c>
      <c r="C44" s="72">
        <v>1061.95</v>
      </c>
    </row>
    <row r="45" spans="1:15" ht="18.75" customHeight="1" x14ac:dyDescent="0.25">
      <c r="A45" s="32" t="s">
        <v>136</v>
      </c>
      <c r="B45" s="68" t="s">
        <v>137</v>
      </c>
      <c r="C45" s="66">
        <f>C46</f>
        <v>29270</v>
      </c>
    </row>
    <row r="46" spans="1:15" ht="51" customHeight="1" x14ac:dyDescent="0.25">
      <c r="A46" s="53" t="s">
        <v>138</v>
      </c>
      <c r="B46" s="78" t="s">
        <v>139</v>
      </c>
      <c r="C46" s="72">
        <f>C47</f>
        <v>29270</v>
      </c>
    </row>
    <row r="47" spans="1:15" ht="81.75" customHeight="1" x14ac:dyDescent="0.25">
      <c r="A47" s="53" t="s">
        <v>64</v>
      </c>
      <c r="B47" s="78" t="s">
        <v>65</v>
      </c>
      <c r="C47" s="72">
        <f>C48</f>
        <v>29270</v>
      </c>
    </row>
    <row r="48" spans="1:15" ht="80.25" customHeight="1" x14ac:dyDescent="0.25">
      <c r="A48" s="53" t="s">
        <v>140</v>
      </c>
      <c r="B48" s="78" t="s">
        <v>65</v>
      </c>
      <c r="C48" s="72">
        <v>29270</v>
      </c>
    </row>
    <row r="49" spans="1:4" ht="47.25" x14ac:dyDescent="0.25">
      <c r="A49" s="81" t="s">
        <v>141</v>
      </c>
      <c r="B49" s="82" t="s">
        <v>142</v>
      </c>
      <c r="C49" s="66">
        <f>C50</f>
        <v>3087248.28</v>
      </c>
    </row>
    <row r="50" spans="1:4" ht="95.25" customHeight="1" x14ac:dyDescent="0.25">
      <c r="A50" s="53" t="s">
        <v>143</v>
      </c>
      <c r="B50" s="78" t="s">
        <v>144</v>
      </c>
      <c r="C50" s="72">
        <f>C51</f>
        <v>3087248.28</v>
      </c>
    </row>
    <row r="51" spans="1:4" ht="78" customHeight="1" x14ac:dyDescent="0.25">
      <c r="A51" s="53" t="s">
        <v>66</v>
      </c>
      <c r="B51" s="78" t="s">
        <v>67</v>
      </c>
      <c r="C51" s="72">
        <v>3087248.28</v>
      </c>
    </row>
    <row r="52" spans="1:4" ht="31.5" x14ac:dyDescent="0.25">
      <c r="A52" s="81" t="s">
        <v>145</v>
      </c>
      <c r="B52" s="82" t="s">
        <v>146</v>
      </c>
      <c r="C52" s="66">
        <f>C53</f>
        <v>433895.78</v>
      </c>
    </row>
    <row r="53" spans="1:4" ht="18.75" customHeight="1" x14ac:dyDescent="0.25">
      <c r="A53" s="53" t="s">
        <v>147</v>
      </c>
      <c r="B53" s="78" t="s">
        <v>148</v>
      </c>
      <c r="C53" s="72">
        <f>C54</f>
        <v>433895.78</v>
      </c>
    </row>
    <row r="54" spans="1:4" ht="18.75" customHeight="1" x14ac:dyDescent="0.25">
      <c r="A54" s="53" t="s">
        <v>68</v>
      </c>
      <c r="B54" s="78" t="s">
        <v>149</v>
      </c>
      <c r="C54" s="72">
        <v>433895.78</v>
      </c>
    </row>
    <row r="55" spans="1:4" ht="35.25" customHeight="1" x14ac:dyDescent="0.25">
      <c r="A55" s="32" t="s">
        <v>150</v>
      </c>
      <c r="B55" s="83" t="s">
        <v>151</v>
      </c>
      <c r="C55" s="66">
        <f>C58+C56</f>
        <v>259691.41999999998</v>
      </c>
    </row>
    <row r="56" spans="1:4" ht="68.25" customHeight="1" x14ac:dyDescent="0.25">
      <c r="A56" s="53" t="s">
        <v>174</v>
      </c>
      <c r="B56" s="78" t="s">
        <v>175</v>
      </c>
      <c r="C56" s="72">
        <f>C57</f>
        <v>4935.6099999999997</v>
      </c>
    </row>
    <row r="57" spans="1:4" ht="81" customHeight="1" x14ac:dyDescent="0.25">
      <c r="A57" s="53" t="s">
        <v>89</v>
      </c>
      <c r="B57" s="78" t="s">
        <v>91</v>
      </c>
      <c r="C57" s="72">
        <v>4935.6099999999997</v>
      </c>
    </row>
    <row r="58" spans="1:4" ht="33" customHeight="1" x14ac:dyDescent="0.25">
      <c r="A58" s="53" t="s">
        <v>152</v>
      </c>
      <c r="B58" s="78" t="s">
        <v>153</v>
      </c>
      <c r="C58" s="72">
        <f>C59</f>
        <v>254755.81</v>
      </c>
    </row>
    <row r="59" spans="1:4" ht="48" customHeight="1" x14ac:dyDescent="0.25">
      <c r="A59" s="53" t="s">
        <v>154</v>
      </c>
      <c r="B59" s="78" t="s">
        <v>155</v>
      </c>
      <c r="C59" s="72">
        <v>254755.81</v>
      </c>
    </row>
    <row r="60" spans="1:4" x14ac:dyDescent="0.25">
      <c r="A60" s="32" t="s">
        <v>156</v>
      </c>
      <c r="B60" s="68" t="s">
        <v>157</v>
      </c>
      <c r="C60" s="66">
        <f>C61+C70+C73</f>
        <v>112971313.05</v>
      </c>
      <c r="D60" s="67"/>
    </row>
    <row r="61" spans="1:4" ht="35.25" customHeight="1" x14ac:dyDescent="0.25">
      <c r="A61" s="32" t="s">
        <v>158</v>
      </c>
      <c r="B61" s="68" t="s">
        <v>159</v>
      </c>
      <c r="C61" s="66">
        <f>C62+C63+C64+C66+C67+C69</f>
        <v>112436808.92</v>
      </c>
      <c r="D61" s="67"/>
    </row>
    <row r="62" spans="1:4" ht="29.25" customHeight="1" x14ac:dyDescent="0.25">
      <c r="A62" s="53" t="s">
        <v>160</v>
      </c>
      <c r="B62" s="71" t="s">
        <v>73</v>
      </c>
      <c r="C62" s="84">
        <v>68307000</v>
      </c>
    </row>
    <row r="63" spans="1:4" ht="29.25" customHeight="1" x14ac:dyDescent="0.25">
      <c r="A63" s="53" t="s">
        <v>176</v>
      </c>
      <c r="B63" s="71" t="s">
        <v>93</v>
      </c>
      <c r="C63" s="84">
        <v>2196715</v>
      </c>
    </row>
    <row r="64" spans="1:4" ht="36.75" customHeight="1" x14ac:dyDescent="0.25">
      <c r="A64" s="53" t="s">
        <v>161</v>
      </c>
      <c r="B64" s="71" t="s">
        <v>75</v>
      </c>
      <c r="C64" s="84">
        <f>C65</f>
        <v>5000</v>
      </c>
    </row>
    <row r="65" spans="1:6" ht="39" customHeight="1" x14ac:dyDescent="0.25">
      <c r="A65" s="53" t="s">
        <v>162</v>
      </c>
      <c r="B65" s="71" t="s">
        <v>75</v>
      </c>
      <c r="C65" s="84">
        <v>5000</v>
      </c>
    </row>
    <row r="66" spans="1:6" ht="47.25" customHeight="1" x14ac:dyDescent="0.25">
      <c r="A66" s="53" t="s">
        <v>76</v>
      </c>
      <c r="B66" s="71" t="s">
        <v>77</v>
      </c>
      <c r="C66" s="84">
        <v>525900</v>
      </c>
    </row>
    <row r="67" spans="1:6" ht="83.25" customHeight="1" x14ac:dyDescent="0.25">
      <c r="A67" s="53" t="s">
        <v>163</v>
      </c>
      <c r="B67" s="71" t="s">
        <v>79</v>
      </c>
      <c r="C67" s="85">
        <f>C68</f>
        <v>321000</v>
      </c>
    </row>
    <row r="68" spans="1:6" ht="81.75" customHeight="1" x14ac:dyDescent="0.25">
      <c r="A68" s="53" t="s">
        <v>78</v>
      </c>
      <c r="B68" s="71" t="s">
        <v>79</v>
      </c>
      <c r="C68" s="85">
        <v>321000</v>
      </c>
    </row>
    <row r="69" spans="1:6" ht="30" customHeight="1" x14ac:dyDescent="0.25">
      <c r="A69" s="53" t="s">
        <v>80</v>
      </c>
      <c r="B69" s="71" t="s">
        <v>81</v>
      </c>
      <c r="C69" s="85">
        <v>41081193.920000002</v>
      </c>
    </row>
    <row r="70" spans="1:6" x14ac:dyDescent="0.25">
      <c r="A70" s="32" t="s">
        <v>164</v>
      </c>
      <c r="B70" s="86" t="s">
        <v>165</v>
      </c>
      <c r="C70" s="87">
        <f>C71</f>
        <v>587000</v>
      </c>
    </row>
    <row r="71" spans="1:6" ht="36" customHeight="1" x14ac:dyDescent="0.25">
      <c r="A71" s="53" t="s">
        <v>166</v>
      </c>
      <c r="B71" s="71" t="s">
        <v>167</v>
      </c>
      <c r="C71" s="84">
        <f>C72</f>
        <v>587000</v>
      </c>
    </row>
    <row r="72" spans="1:6" ht="33" customHeight="1" x14ac:dyDescent="0.25">
      <c r="A72" s="53" t="s">
        <v>82</v>
      </c>
      <c r="B72" s="71" t="s">
        <v>83</v>
      </c>
      <c r="C72" s="84">
        <v>587000</v>
      </c>
    </row>
    <row r="73" spans="1:6" ht="52.5" customHeight="1" x14ac:dyDescent="0.25">
      <c r="A73" s="32" t="s">
        <v>168</v>
      </c>
      <c r="B73" s="68" t="s">
        <v>169</v>
      </c>
      <c r="C73" s="88">
        <f>C74</f>
        <v>-52495.87</v>
      </c>
      <c r="D73" s="89"/>
      <c r="E73" s="89"/>
      <c r="F73" s="89"/>
    </row>
    <row r="74" spans="1:6" ht="52.5" customHeight="1" x14ac:dyDescent="0.25">
      <c r="A74" s="53" t="s">
        <v>84</v>
      </c>
      <c r="B74" s="71" t="s">
        <v>170</v>
      </c>
      <c r="C74" s="90">
        <v>-52495.87</v>
      </c>
    </row>
  </sheetData>
  <mergeCells count="2">
    <mergeCell ref="B1:C5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F34" sqref="F34"/>
    </sheetView>
  </sheetViews>
  <sheetFormatPr defaultRowHeight="15" x14ac:dyDescent="0.2"/>
  <cols>
    <col min="1" max="1" width="8" style="21" customWidth="1"/>
    <col min="2" max="2" width="11.85546875" style="21" customWidth="1"/>
    <col min="3" max="3" width="60.140625" style="21" customWidth="1"/>
    <col min="4" max="4" width="18.42578125" style="21" customWidth="1"/>
    <col min="5" max="5" width="9.140625" style="21" customWidth="1"/>
    <col min="6" max="6" width="24" style="21" customWidth="1"/>
    <col min="7" max="248" width="9.140625" style="21" customWidth="1"/>
    <col min="249" max="256" width="9.140625" style="21"/>
    <col min="257" max="257" width="8" style="21" customWidth="1"/>
    <col min="258" max="258" width="10.42578125" style="21" customWidth="1"/>
    <col min="259" max="259" width="60.140625" style="21" customWidth="1"/>
    <col min="260" max="260" width="18.42578125" style="21" customWidth="1"/>
    <col min="261" max="261" width="9.140625" style="21" customWidth="1"/>
    <col min="262" max="262" width="24" style="21" customWidth="1"/>
    <col min="263" max="504" width="9.140625" style="21" customWidth="1"/>
    <col min="505" max="512" width="9.140625" style="21"/>
    <col min="513" max="513" width="8" style="21" customWidth="1"/>
    <col min="514" max="514" width="10.42578125" style="21" customWidth="1"/>
    <col min="515" max="515" width="60.140625" style="21" customWidth="1"/>
    <col min="516" max="516" width="18.42578125" style="21" customWidth="1"/>
    <col min="517" max="517" width="9.140625" style="21" customWidth="1"/>
    <col min="518" max="518" width="24" style="21" customWidth="1"/>
    <col min="519" max="760" width="9.140625" style="21" customWidth="1"/>
    <col min="761" max="768" width="9.140625" style="21"/>
    <col min="769" max="769" width="8" style="21" customWidth="1"/>
    <col min="770" max="770" width="10.42578125" style="21" customWidth="1"/>
    <col min="771" max="771" width="60.140625" style="21" customWidth="1"/>
    <col min="772" max="772" width="18.42578125" style="21" customWidth="1"/>
    <col min="773" max="773" width="9.140625" style="21" customWidth="1"/>
    <col min="774" max="774" width="24" style="21" customWidth="1"/>
    <col min="775" max="1016" width="9.140625" style="21" customWidth="1"/>
    <col min="1017" max="1024" width="9.140625" style="21"/>
    <col min="1025" max="1025" width="8" style="21" customWidth="1"/>
    <col min="1026" max="1026" width="10.42578125" style="21" customWidth="1"/>
    <col min="1027" max="1027" width="60.140625" style="21" customWidth="1"/>
    <col min="1028" max="1028" width="18.42578125" style="21" customWidth="1"/>
    <col min="1029" max="1029" width="9.140625" style="21" customWidth="1"/>
    <col min="1030" max="1030" width="24" style="21" customWidth="1"/>
    <col min="1031" max="1272" width="9.140625" style="21" customWidth="1"/>
    <col min="1273" max="1280" width="9.140625" style="21"/>
    <col min="1281" max="1281" width="8" style="21" customWidth="1"/>
    <col min="1282" max="1282" width="10.42578125" style="21" customWidth="1"/>
    <col min="1283" max="1283" width="60.140625" style="21" customWidth="1"/>
    <col min="1284" max="1284" width="18.42578125" style="21" customWidth="1"/>
    <col min="1285" max="1285" width="9.140625" style="21" customWidth="1"/>
    <col min="1286" max="1286" width="24" style="21" customWidth="1"/>
    <col min="1287" max="1528" width="9.140625" style="21" customWidth="1"/>
    <col min="1529" max="1536" width="9.140625" style="21"/>
    <col min="1537" max="1537" width="8" style="21" customWidth="1"/>
    <col min="1538" max="1538" width="10.42578125" style="21" customWidth="1"/>
    <col min="1539" max="1539" width="60.140625" style="21" customWidth="1"/>
    <col min="1540" max="1540" width="18.42578125" style="21" customWidth="1"/>
    <col min="1541" max="1541" width="9.140625" style="21" customWidth="1"/>
    <col min="1542" max="1542" width="24" style="21" customWidth="1"/>
    <col min="1543" max="1784" width="9.140625" style="21" customWidth="1"/>
    <col min="1785" max="1792" width="9.140625" style="21"/>
    <col min="1793" max="1793" width="8" style="21" customWidth="1"/>
    <col min="1794" max="1794" width="10.42578125" style="21" customWidth="1"/>
    <col min="1795" max="1795" width="60.140625" style="21" customWidth="1"/>
    <col min="1796" max="1796" width="18.42578125" style="21" customWidth="1"/>
    <col min="1797" max="1797" width="9.140625" style="21" customWidth="1"/>
    <col min="1798" max="1798" width="24" style="21" customWidth="1"/>
    <col min="1799" max="2040" width="9.140625" style="21" customWidth="1"/>
    <col min="2041" max="2048" width="9.140625" style="21"/>
    <col min="2049" max="2049" width="8" style="21" customWidth="1"/>
    <col min="2050" max="2050" width="10.42578125" style="21" customWidth="1"/>
    <col min="2051" max="2051" width="60.140625" style="21" customWidth="1"/>
    <col min="2052" max="2052" width="18.42578125" style="21" customWidth="1"/>
    <col min="2053" max="2053" width="9.140625" style="21" customWidth="1"/>
    <col min="2054" max="2054" width="24" style="21" customWidth="1"/>
    <col min="2055" max="2296" width="9.140625" style="21" customWidth="1"/>
    <col min="2297" max="2304" width="9.140625" style="21"/>
    <col min="2305" max="2305" width="8" style="21" customWidth="1"/>
    <col min="2306" max="2306" width="10.42578125" style="21" customWidth="1"/>
    <col min="2307" max="2307" width="60.140625" style="21" customWidth="1"/>
    <col min="2308" max="2308" width="18.42578125" style="21" customWidth="1"/>
    <col min="2309" max="2309" width="9.140625" style="21" customWidth="1"/>
    <col min="2310" max="2310" width="24" style="21" customWidth="1"/>
    <col min="2311" max="2552" width="9.140625" style="21" customWidth="1"/>
    <col min="2553" max="2560" width="9.140625" style="21"/>
    <col min="2561" max="2561" width="8" style="21" customWidth="1"/>
    <col min="2562" max="2562" width="10.42578125" style="21" customWidth="1"/>
    <col min="2563" max="2563" width="60.140625" style="21" customWidth="1"/>
    <col min="2564" max="2564" width="18.42578125" style="21" customWidth="1"/>
    <col min="2565" max="2565" width="9.140625" style="21" customWidth="1"/>
    <col min="2566" max="2566" width="24" style="21" customWidth="1"/>
    <col min="2567" max="2808" width="9.140625" style="21" customWidth="1"/>
    <col min="2809" max="2816" width="9.140625" style="21"/>
    <col min="2817" max="2817" width="8" style="21" customWidth="1"/>
    <col min="2818" max="2818" width="10.42578125" style="21" customWidth="1"/>
    <col min="2819" max="2819" width="60.140625" style="21" customWidth="1"/>
    <col min="2820" max="2820" width="18.42578125" style="21" customWidth="1"/>
    <col min="2821" max="2821" width="9.140625" style="21" customWidth="1"/>
    <col min="2822" max="2822" width="24" style="21" customWidth="1"/>
    <col min="2823" max="3064" width="9.140625" style="21" customWidth="1"/>
    <col min="3065" max="3072" width="9.140625" style="21"/>
    <col min="3073" max="3073" width="8" style="21" customWidth="1"/>
    <col min="3074" max="3074" width="10.42578125" style="21" customWidth="1"/>
    <col min="3075" max="3075" width="60.140625" style="21" customWidth="1"/>
    <col min="3076" max="3076" width="18.42578125" style="21" customWidth="1"/>
    <col min="3077" max="3077" width="9.140625" style="21" customWidth="1"/>
    <col min="3078" max="3078" width="24" style="21" customWidth="1"/>
    <col min="3079" max="3320" width="9.140625" style="21" customWidth="1"/>
    <col min="3321" max="3328" width="9.140625" style="21"/>
    <col min="3329" max="3329" width="8" style="21" customWidth="1"/>
    <col min="3330" max="3330" width="10.42578125" style="21" customWidth="1"/>
    <col min="3331" max="3331" width="60.140625" style="21" customWidth="1"/>
    <col min="3332" max="3332" width="18.42578125" style="21" customWidth="1"/>
    <col min="3333" max="3333" width="9.140625" style="21" customWidth="1"/>
    <col min="3334" max="3334" width="24" style="21" customWidth="1"/>
    <col min="3335" max="3576" width="9.140625" style="21" customWidth="1"/>
    <col min="3577" max="3584" width="9.140625" style="21"/>
    <col min="3585" max="3585" width="8" style="21" customWidth="1"/>
    <col min="3586" max="3586" width="10.42578125" style="21" customWidth="1"/>
    <col min="3587" max="3587" width="60.140625" style="21" customWidth="1"/>
    <col min="3588" max="3588" width="18.42578125" style="21" customWidth="1"/>
    <col min="3589" max="3589" width="9.140625" style="21" customWidth="1"/>
    <col min="3590" max="3590" width="24" style="21" customWidth="1"/>
    <col min="3591" max="3832" width="9.140625" style="21" customWidth="1"/>
    <col min="3833" max="3840" width="9.140625" style="21"/>
    <col min="3841" max="3841" width="8" style="21" customWidth="1"/>
    <col min="3842" max="3842" width="10.42578125" style="21" customWidth="1"/>
    <col min="3843" max="3843" width="60.140625" style="21" customWidth="1"/>
    <col min="3844" max="3844" width="18.42578125" style="21" customWidth="1"/>
    <col min="3845" max="3845" width="9.140625" style="21" customWidth="1"/>
    <col min="3846" max="3846" width="24" style="21" customWidth="1"/>
    <col min="3847" max="4088" width="9.140625" style="21" customWidth="1"/>
    <col min="4089" max="4096" width="9.140625" style="21"/>
    <col min="4097" max="4097" width="8" style="21" customWidth="1"/>
    <col min="4098" max="4098" width="10.42578125" style="21" customWidth="1"/>
    <col min="4099" max="4099" width="60.140625" style="21" customWidth="1"/>
    <col min="4100" max="4100" width="18.42578125" style="21" customWidth="1"/>
    <col min="4101" max="4101" width="9.140625" style="21" customWidth="1"/>
    <col min="4102" max="4102" width="24" style="21" customWidth="1"/>
    <col min="4103" max="4344" width="9.140625" style="21" customWidth="1"/>
    <col min="4345" max="4352" width="9.140625" style="21"/>
    <col min="4353" max="4353" width="8" style="21" customWidth="1"/>
    <col min="4354" max="4354" width="10.42578125" style="21" customWidth="1"/>
    <col min="4355" max="4355" width="60.140625" style="21" customWidth="1"/>
    <col min="4356" max="4356" width="18.42578125" style="21" customWidth="1"/>
    <col min="4357" max="4357" width="9.140625" style="21" customWidth="1"/>
    <col min="4358" max="4358" width="24" style="21" customWidth="1"/>
    <col min="4359" max="4600" width="9.140625" style="21" customWidth="1"/>
    <col min="4601" max="4608" width="9.140625" style="21"/>
    <col min="4609" max="4609" width="8" style="21" customWidth="1"/>
    <col min="4610" max="4610" width="10.42578125" style="21" customWidth="1"/>
    <col min="4611" max="4611" width="60.140625" style="21" customWidth="1"/>
    <col min="4612" max="4612" width="18.42578125" style="21" customWidth="1"/>
    <col min="4613" max="4613" width="9.140625" style="21" customWidth="1"/>
    <col min="4614" max="4614" width="24" style="21" customWidth="1"/>
    <col min="4615" max="4856" width="9.140625" style="21" customWidth="1"/>
    <col min="4857" max="4864" width="9.140625" style="21"/>
    <col min="4865" max="4865" width="8" style="21" customWidth="1"/>
    <col min="4866" max="4866" width="10.42578125" style="21" customWidth="1"/>
    <col min="4867" max="4867" width="60.140625" style="21" customWidth="1"/>
    <col min="4868" max="4868" width="18.42578125" style="21" customWidth="1"/>
    <col min="4869" max="4869" width="9.140625" style="21" customWidth="1"/>
    <col min="4870" max="4870" width="24" style="21" customWidth="1"/>
    <col min="4871" max="5112" width="9.140625" style="21" customWidth="1"/>
    <col min="5113" max="5120" width="9.140625" style="21"/>
    <col min="5121" max="5121" width="8" style="21" customWidth="1"/>
    <col min="5122" max="5122" width="10.42578125" style="21" customWidth="1"/>
    <col min="5123" max="5123" width="60.140625" style="21" customWidth="1"/>
    <col min="5124" max="5124" width="18.42578125" style="21" customWidth="1"/>
    <col min="5125" max="5125" width="9.140625" style="21" customWidth="1"/>
    <col min="5126" max="5126" width="24" style="21" customWidth="1"/>
    <col min="5127" max="5368" width="9.140625" style="21" customWidth="1"/>
    <col min="5369" max="5376" width="9.140625" style="21"/>
    <col min="5377" max="5377" width="8" style="21" customWidth="1"/>
    <col min="5378" max="5378" width="10.42578125" style="21" customWidth="1"/>
    <col min="5379" max="5379" width="60.140625" style="21" customWidth="1"/>
    <col min="5380" max="5380" width="18.42578125" style="21" customWidth="1"/>
    <col min="5381" max="5381" width="9.140625" style="21" customWidth="1"/>
    <col min="5382" max="5382" width="24" style="21" customWidth="1"/>
    <col min="5383" max="5624" width="9.140625" style="21" customWidth="1"/>
    <col min="5625" max="5632" width="9.140625" style="21"/>
    <col min="5633" max="5633" width="8" style="21" customWidth="1"/>
    <col min="5634" max="5634" width="10.42578125" style="21" customWidth="1"/>
    <col min="5635" max="5635" width="60.140625" style="21" customWidth="1"/>
    <col min="5636" max="5636" width="18.42578125" style="21" customWidth="1"/>
    <col min="5637" max="5637" width="9.140625" style="21" customWidth="1"/>
    <col min="5638" max="5638" width="24" style="21" customWidth="1"/>
    <col min="5639" max="5880" width="9.140625" style="21" customWidth="1"/>
    <col min="5881" max="5888" width="9.140625" style="21"/>
    <col min="5889" max="5889" width="8" style="21" customWidth="1"/>
    <col min="5890" max="5890" width="10.42578125" style="21" customWidth="1"/>
    <col min="5891" max="5891" width="60.140625" style="21" customWidth="1"/>
    <col min="5892" max="5892" width="18.42578125" style="21" customWidth="1"/>
    <col min="5893" max="5893" width="9.140625" style="21" customWidth="1"/>
    <col min="5894" max="5894" width="24" style="21" customWidth="1"/>
    <col min="5895" max="6136" width="9.140625" style="21" customWidth="1"/>
    <col min="6137" max="6144" width="9.140625" style="21"/>
    <col min="6145" max="6145" width="8" style="21" customWidth="1"/>
    <col min="6146" max="6146" width="10.42578125" style="21" customWidth="1"/>
    <col min="6147" max="6147" width="60.140625" style="21" customWidth="1"/>
    <col min="6148" max="6148" width="18.42578125" style="21" customWidth="1"/>
    <col min="6149" max="6149" width="9.140625" style="21" customWidth="1"/>
    <col min="6150" max="6150" width="24" style="21" customWidth="1"/>
    <col min="6151" max="6392" width="9.140625" style="21" customWidth="1"/>
    <col min="6393" max="6400" width="9.140625" style="21"/>
    <col min="6401" max="6401" width="8" style="21" customWidth="1"/>
    <col min="6402" max="6402" width="10.42578125" style="21" customWidth="1"/>
    <col min="6403" max="6403" width="60.140625" style="21" customWidth="1"/>
    <col min="6404" max="6404" width="18.42578125" style="21" customWidth="1"/>
    <col min="6405" max="6405" width="9.140625" style="21" customWidth="1"/>
    <col min="6406" max="6406" width="24" style="21" customWidth="1"/>
    <col min="6407" max="6648" width="9.140625" style="21" customWidth="1"/>
    <col min="6649" max="6656" width="9.140625" style="21"/>
    <col min="6657" max="6657" width="8" style="21" customWidth="1"/>
    <col min="6658" max="6658" width="10.42578125" style="21" customWidth="1"/>
    <col min="6659" max="6659" width="60.140625" style="21" customWidth="1"/>
    <col min="6660" max="6660" width="18.42578125" style="21" customWidth="1"/>
    <col min="6661" max="6661" width="9.140625" style="21" customWidth="1"/>
    <col min="6662" max="6662" width="24" style="21" customWidth="1"/>
    <col min="6663" max="6904" width="9.140625" style="21" customWidth="1"/>
    <col min="6905" max="6912" width="9.140625" style="21"/>
    <col min="6913" max="6913" width="8" style="21" customWidth="1"/>
    <col min="6914" max="6914" width="10.42578125" style="21" customWidth="1"/>
    <col min="6915" max="6915" width="60.140625" style="21" customWidth="1"/>
    <col min="6916" max="6916" width="18.42578125" style="21" customWidth="1"/>
    <col min="6917" max="6917" width="9.140625" style="21" customWidth="1"/>
    <col min="6918" max="6918" width="24" style="21" customWidth="1"/>
    <col min="6919" max="7160" width="9.140625" style="21" customWidth="1"/>
    <col min="7161" max="7168" width="9.140625" style="21"/>
    <col min="7169" max="7169" width="8" style="21" customWidth="1"/>
    <col min="7170" max="7170" width="10.42578125" style="21" customWidth="1"/>
    <col min="7171" max="7171" width="60.140625" style="21" customWidth="1"/>
    <col min="7172" max="7172" width="18.42578125" style="21" customWidth="1"/>
    <col min="7173" max="7173" width="9.140625" style="21" customWidth="1"/>
    <col min="7174" max="7174" width="24" style="21" customWidth="1"/>
    <col min="7175" max="7416" width="9.140625" style="21" customWidth="1"/>
    <col min="7417" max="7424" width="9.140625" style="21"/>
    <col min="7425" max="7425" width="8" style="21" customWidth="1"/>
    <col min="7426" max="7426" width="10.42578125" style="21" customWidth="1"/>
    <col min="7427" max="7427" width="60.140625" style="21" customWidth="1"/>
    <col min="7428" max="7428" width="18.42578125" style="21" customWidth="1"/>
    <col min="7429" max="7429" width="9.140625" style="21" customWidth="1"/>
    <col min="7430" max="7430" width="24" style="21" customWidth="1"/>
    <col min="7431" max="7672" width="9.140625" style="21" customWidth="1"/>
    <col min="7673" max="7680" width="9.140625" style="21"/>
    <col min="7681" max="7681" width="8" style="21" customWidth="1"/>
    <col min="7682" max="7682" width="10.42578125" style="21" customWidth="1"/>
    <col min="7683" max="7683" width="60.140625" style="21" customWidth="1"/>
    <col min="7684" max="7684" width="18.42578125" style="21" customWidth="1"/>
    <col min="7685" max="7685" width="9.140625" style="21" customWidth="1"/>
    <col min="7686" max="7686" width="24" style="21" customWidth="1"/>
    <col min="7687" max="7928" width="9.140625" style="21" customWidth="1"/>
    <col min="7929" max="7936" width="9.140625" style="21"/>
    <col min="7937" max="7937" width="8" style="21" customWidth="1"/>
    <col min="7938" max="7938" width="10.42578125" style="21" customWidth="1"/>
    <col min="7939" max="7939" width="60.140625" style="21" customWidth="1"/>
    <col min="7940" max="7940" width="18.42578125" style="21" customWidth="1"/>
    <col min="7941" max="7941" width="9.140625" style="21" customWidth="1"/>
    <col min="7942" max="7942" width="24" style="21" customWidth="1"/>
    <col min="7943" max="8184" width="9.140625" style="21" customWidth="1"/>
    <col min="8185" max="8192" width="9.140625" style="21"/>
    <col min="8193" max="8193" width="8" style="21" customWidth="1"/>
    <col min="8194" max="8194" width="10.42578125" style="21" customWidth="1"/>
    <col min="8195" max="8195" width="60.140625" style="21" customWidth="1"/>
    <col min="8196" max="8196" width="18.42578125" style="21" customWidth="1"/>
    <col min="8197" max="8197" width="9.140625" style="21" customWidth="1"/>
    <col min="8198" max="8198" width="24" style="21" customWidth="1"/>
    <col min="8199" max="8440" width="9.140625" style="21" customWidth="1"/>
    <col min="8441" max="8448" width="9.140625" style="21"/>
    <col min="8449" max="8449" width="8" style="21" customWidth="1"/>
    <col min="8450" max="8450" width="10.42578125" style="21" customWidth="1"/>
    <col min="8451" max="8451" width="60.140625" style="21" customWidth="1"/>
    <col min="8452" max="8452" width="18.42578125" style="21" customWidth="1"/>
    <col min="8453" max="8453" width="9.140625" style="21" customWidth="1"/>
    <col min="8454" max="8454" width="24" style="21" customWidth="1"/>
    <col min="8455" max="8696" width="9.140625" style="21" customWidth="1"/>
    <col min="8697" max="8704" width="9.140625" style="21"/>
    <col min="8705" max="8705" width="8" style="21" customWidth="1"/>
    <col min="8706" max="8706" width="10.42578125" style="21" customWidth="1"/>
    <col min="8707" max="8707" width="60.140625" style="21" customWidth="1"/>
    <col min="8708" max="8708" width="18.42578125" style="21" customWidth="1"/>
    <col min="8709" max="8709" width="9.140625" style="21" customWidth="1"/>
    <col min="8710" max="8710" width="24" style="21" customWidth="1"/>
    <col min="8711" max="8952" width="9.140625" style="21" customWidth="1"/>
    <col min="8953" max="8960" width="9.140625" style="21"/>
    <col min="8961" max="8961" width="8" style="21" customWidth="1"/>
    <col min="8962" max="8962" width="10.42578125" style="21" customWidth="1"/>
    <col min="8963" max="8963" width="60.140625" style="21" customWidth="1"/>
    <col min="8964" max="8964" width="18.42578125" style="21" customWidth="1"/>
    <col min="8965" max="8965" width="9.140625" style="21" customWidth="1"/>
    <col min="8966" max="8966" width="24" style="21" customWidth="1"/>
    <col min="8967" max="9208" width="9.140625" style="21" customWidth="1"/>
    <col min="9209" max="9216" width="9.140625" style="21"/>
    <col min="9217" max="9217" width="8" style="21" customWidth="1"/>
    <col min="9218" max="9218" width="10.42578125" style="21" customWidth="1"/>
    <col min="9219" max="9219" width="60.140625" style="21" customWidth="1"/>
    <col min="9220" max="9220" width="18.42578125" style="21" customWidth="1"/>
    <col min="9221" max="9221" width="9.140625" style="21" customWidth="1"/>
    <col min="9222" max="9222" width="24" style="21" customWidth="1"/>
    <col min="9223" max="9464" width="9.140625" style="21" customWidth="1"/>
    <col min="9465" max="9472" width="9.140625" style="21"/>
    <col min="9473" max="9473" width="8" style="21" customWidth="1"/>
    <col min="9474" max="9474" width="10.42578125" style="21" customWidth="1"/>
    <col min="9475" max="9475" width="60.140625" style="21" customWidth="1"/>
    <col min="9476" max="9476" width="18.42578125" style="21" customWidth="1"/>
    <col min="9477" max="9477" width="9.140625" style="21" customWidth="1"/>
    <col min="9478" max="9478" width="24" style="21" customWidth="1"/>
    <col min="9479" max="9720" width="9.140625" style="21" customWidth="1"/>
    <col min="9721" max="9728" width="9.140625" style="21"/>
    <col min="9729" max="9729" width="8" style="21" customWidth="1"/>
    <col min="9730" max="9730" width="10.42578125" style="21" customWidth="1"/>
    <col min="9731" max="9731" width="60.140625" style="21" customWidth="1"/>
    <col min="9732" max="9732" width="18.42578125" style="21" customWidth="1"/>
    <col min="9733" max="9733" width="9.140625" style="21" customWidth="1"/>
    <col min="9734" max="9734" width="24" style="21" customWidth="1"/>
    <col min="9735" max="9976" width="9.140625" style="21" customWidth="1"/>
    <col min="9977" max="9984" width="9.140625" style="21"/>
    <col min="9985" max="9985" width="8" style="21" customWidth="1"/>
    <col min="9986" max="9986" width="10.42578125" style="21" customWidth="1"/>
    <col min="9987" max="9987" width="60.140625" style="21" customWidth="1"/>
    <col min="9988" max="9988" width="18.42578125" style="21" customWidth="1"/>
    <col min="9989" max="9989" width="9.140625" style="21" customWidth="1"/>
    <col min="9990" max="9990" width="24" style="21" customWidth="1"/>
    <col min="9991" max="10232" width="9.140625" style="21" customWidth="1"/>
    <col min="10233" max="10240" width="9.140625" style="21"/>
    <col min="10241" max="10241" width="8" style="21" customWidth="1"/>
    <col min="10242" max="10242" width="10.42578125" style="21" customWidth="1"/>
    <col min="10243" max="10243" width="60.140625" style="21" customWidth="1"/>
    <col min="10244" max="10244" width="18.42578125" style="21" customWidth="1"/>
    <col min="10245" max="10245" width="9.140625" style="21" customWidth="1"/>
    <col min="10246" max="10246" width="24" style="21" customWidth="1"/>
    <col min="10247" max="10488" width="9.140625" style="21" customWidth="1"/>
    <col min="10489" max="10496" width="9.140625" style="21"/>
    <col min="10497" max="10497" width="8" style="21" customWidth="1"/>
    <col min="10498" max="10498" width="10.42578125" style="21" customWidth="1"/>
    <col min="10499" max="10499" width="60.140625" style="21" customWidth="1"/>
    <col min="10500" max="10500" width="18.42578125" style="21" customWidth="1"/>
    <col min="10501" max="10501" width="9.140625" style="21" customWidth="1"/>
    <col min="10502" max="10502" width="24" style="21" customWidth="1"/>
    <col min="10503" max="10744" width="9.140625" style="21" customWidth="1"/>
    <col min="10745" max="10752" width="9.140625" style="21"/>
    <col min="10753" max="10753" width="8" style="21" customWidth="1"/>
    <col min="10754" max="10754" width="10.42578125" style="21" customWidth="1"/>
    <col min="10755" max="10755" width="60.140625" style="21" customWidth="1"/>
    <col min="10756" max="10756" width="18.42578125" style="21" customWidth="1"/>
    <col min="10757" max="10757" width="9.140625" style="21" customWidth="1"/>
    <col min="10758" max="10758" width="24" style="21" customWidth="1"/>
    <col min="10759" max="11000" width="9.140625" style="21" customWidth="1"/>
    <col min="11001" max="11008" width="9.140625" style="21"/>
    <col min="11009" max="11009" width="8" style="21" customWidth="1"/>
    <col min="11010" max="11010" width="10.42578125" style="21" customWidth="1"/>
    <col min="11011" max="11011" width="60.140625" style="21" customWidth="1"/>
    <col min="11012" max="11012" width="18.42578125" style="21" customWidth="1"/>
    <col min="11013" max="11013" width="9.140625" style="21" customWidth="1"/>
    <col min="11014" max="11014" width="24" style="21" customWidth="1"/>
    <col min="11015" max="11256" width="9.140625" style="21" customWidth="1"/>
    <col min="11257" max="11264" width="9.140625" style="21"/>
    <col min="11265" max="11265" width="8" style="21" customWidth="1"/>
    <col min="11266" max="11266" width="10.42578125" style="21" customWidth="1"/>
    <col min="11267" max="11267" width="60.140625" style="21" customWidth="1"/>
    <col min="11268" max="11268" width="18.42578125" style="21" customWidth="1"/>
    <col min="11269" max="11269" width="9.140625" style="21" customWidth="1"/>
    <col min="11270" max="11270" width="24" style="21" customWidth="1"/>
    <col min="11271" max="11512" width="9.140625" style="21" customWidth="1"/>
    <col min="11513" max="11520" width="9.140625" style="21"/>
    <col min="11521" max="11521" width="8" style="21" customWidth="1"/>
    <col min="11522" max="11522" width="10.42578125" style="21" customWidth="1"/>
    <col min="11523" max="11523" width="60.140625" style="21" customWidth="1"/>
    <col min="11524" max="11524" width="18.42578125" style="21" customWidth="1"/>
    <col min="11525" max="11525" width="9.140625" style="21" customWidth="1"/>
    <col min="11526" max="11526" width="24" style="21" customWidth="1"/>
    <col min="11527" max="11768" width="9.140625" style="21" customWidth="1"/>
    <col min="11769" max="11776" width="9.140625" style="21"/>
    <col min="11777" max="11777" width="8" style="21" customWidth="1"/>
    <col min="11778" max="11778" width="10.42578125" style="21" customWidth="1"/>
    <col min="11779" max="11779" width="60.140625" style="21" customWidth="1"/>
    <col min="11780" max="11780" width="18.42578125" style="21" customWidth="1"/>
    <col min="11781" max="11781" width="9.140625" style="21" customWidth="1"/>
    <col min="11782" max="11782" width="24" style="21" customWidth="1"/>
    <col min="11783" max="12024" width="9.140625" style="21" customWidth="1"/>
    <col min="12025" max="12032" width="9.140625" style="21"/>
    <col min="12033" max="12033" width="8" style="21" customWidth="1"/>
    <col min="12034" max="12034" width="10.42578125" style="21" customWidth="1"/>
    <col min="12035" max="12035" width="60.140625" style="21" customWidth="1"/>
    <col min="12036" max="12036" width="18.42578125" style="21" customWidth="1"/>
    <col min="12037" max="12037" width="9.140625" style="21" customWidth="1"/>
    <col min="12038" max="12038" width="24" style="21" customWidth="1"/>
    <col min="12039" max="12280" width="9.140625" style="21" customWidth="1"/>
    <col min="12281" max="12288" width="9.140625" style="21"/>
    <col min="12289" max="12289" width="8" style="21" customWidth="1"/>
    <col min="12290" max="12290" width="10.42578125" style="21" customWidth="1"/>
    <col min="12291" max="12291" width="60.140625" style="21" customWidth="1"/>
    <col min="12292" max="12292" width="18.42578125" style="21" customWidth="1"/>
    <col min="12293" max="12293" width="9.140625" style="21" customWidth="1"/>
    <col min="12294" max="12294" width="24" style="21" customWidth="1"/>
    <col min="12295" max="12536" width="9.140625" style="21" customWidth="1"/>
    <col min="12537" max="12544" width="9.140625" style="21"/>
    <col min="12545" max="12545" width="8" style="21" customWidth="1"/>
    <col min="12546" max="12546" width="10.42578125" style="21" customWidth="1"/>
    <col min="12547" max="12547" width="60.140625" style="21" customWidth="1"/>
    <col min="12548" max="12548" width="18.42578125" style="21" customWidth="1"/>
    <col min="12549" max="12549" width="9.140625" style="21" customWidth="1"/>
    <col min="12550" max="12550" width="24" style="21" customWidth="1"/>
    <col min="12551" max="12792" width="9.140625" style="21" customWidth="1"/>
    <col min="12793" max="12800" width="9.140625" style="21"/>
    <col min="12801" max="12801" width="8" style="21" customWidth="1"/>
    <col min="12802" max="12802" width="10.42578125" style="21" customWidth="1"/>
    <col min="12803" max="12803" width="60.140625" style="21" customWidth="1"/>
    <col min="12804" max="12804" width="18.42578125" style="21" customWidth="1"/>
    <col min="12805" max="12805" width="9.140625" style="21" customWidth="1"/>
    <col min="12806" max="12806" width="24" style="21" customWidth="1"/>
    <col min="12807" max="13048" width="9.140625" style="21" customWidth="1"/>
    <col min="13049" max="13056" width="9.140625" style="21"/>
    <col min="13057" max="13057" width="8" style="21" customWidth="1"/>
    <col min="13058" max="13058" width="10.42578125" style="21" customWidth="1"/>
    <col min="13059" max="13059" width="60.140625" style="21" customWidth="1"/>
    <col min="13060" max="13060" width="18.42578125" style="21" customWidth="1"/>
    <col min="13061" max="13061" width="9.140625" style="21" customWidth="1"/>
    <col min="13062" max="13062" width="24" style="21" customWidth="1"/>
    <col min="13063" max="13304" width="9.140625" style="21" customWidth="1"/>
    <col min="13305" max="13312" width="9.140625" style="21"/>
    <col min="13313" max="13313" width="8" style="21" customWidth="1"/>
    <col min="13314" max="13314" width="10.42578125" style="21" customWidth="1"/>
    <col min="13315" max="13315" width="60.140625" style="21" customWidth="1"/>
    <col min="13316" max="13316" width="18.42578125" style="21" customWidth="1"/>
    <col min="13317" max="13317" width="9.140625" style="21" customWidth="1"/>
    <col min="13318" max="13318" width="24" style="21" customWidth="1"/>
    <col min="13319" max="13560" width="9.140625" style="21" customWidth="1"/>
    <col min="13561" max="13568" width="9.140625" style="21"/>
    <col min="13569" max="13569" width="8" style="21" customWidth="1"/>
    <col min="13570" max="13570" width="10.42578125" style="21" customWidth="1"/>
    <col min="13571" max="13571" width="60.140625" style="21" customWidth="1"/>
    <col min="13572" max="13572" width="18.42578125" style="21" customWidth="1"/>
    <col min="13573" max="13573" width="9.140625" style="21" customWidth="1"/>
    <col min="13574" max="13574" width="24" style="21" customWidth="1"/>
    <col min="13575" max="13816" width="9.140625" style="21" customWidth="1"/>
    <col min="13817" max="13824" width="9.140625" style="21"/>
    <col min="13825" max="13825" width="8" style="21" customWidth="1"/>
    <col min="13826" max="13826" width="10.42578125" style="21" customWidth="1"/>
    <col min="13827" max="13827" width="60.140625" style="21" customWidth="1"/>
    <col min="13828" max="13828" width="18.42578125" style="21" customWidth="1"/>
    <col min="13829" max="13829" width="9.140625" style="21" customWidth="1"/>
    <col min="13830" max="13830" width="24" style="21" customWidth="1"/>
    <col min="13831" max="14072" width="9.140625" style="21" customWidth="1"/>
    <col min="14073" max="14080" width="9.140625" style="21"/>
    <col min="14081" max="14081" width="8" style="21" customWidth="1"/>
    <col min="14082" max="14082" width="10.42578125" style="21" customWidth="1"/>
    <col min="14083" max="14083" width="60.140625" style="21" customWidth="1"/>
    <col min="14084" max="14084" width="18.42578125" style="21" customWidth="1"/>
    <col min="14085" max="14085" width="9.140625" style="21" customWidth="1"/>
    <col min="14086" max="14086" width="24" style="21" customWidth="1"/>
    <col min="14087" max="14328" width="9.140625" style="21" customWidth="1"/>
    <col min="14329" max="14336" width="9.140625" style="21"/>
    <col min="14337" max="14337" width="8" style="21" customWidth="1"/>
    <col min="14338" max="14338" width="10.42578125" style="21" customWidth="1"/>
    <col min="14339" max="14339" width="60.140625" style="21" customWidth="1"/>
    <col min="14340" max="14340" width="18.42578125" style="21" customWidth="1"/>
    <col min="14341" max="14341" width="9.140625" style="21" customWidth="1"/>
    <col min="14342" max="14342" width="24" style="21" customWidth="1"/>
    <col min="14343" max="14584" width="9.140625" style="21" customWidth="1"/>
    <col min="14585" max="14592" width="9.140625" style="21"/>
    <col min="14593" max="14593" width="8" style="21" customWidth="1"/>
    <col min="14594" max="14594" width="10.42578125" style="21" customWidth="1"/>
    <col min="14595" max="14595" width="60.140625" style="21" customWidth="1"/>
    <col min="14596" max="14596" width="18.42578125" style="21" customWidth="1"/>
    <col min="14597" max="14597" width="9.140625" style="21" customWidth="1"/>
    <col min="14598" max="14598" width="24" style="21" customWidth="1"/>
    <col min="14599" max="14840" width="9.140625" style="21" customWidth="1"/>
    <col min="14841" max="14848" width="9.140625" style="21"/>
    <col min="14849" max="14849" width="8" style="21" customWidth="1"/>
    <col min="14850" max="14850" width="10.42578125" style="21" customWidth="1"/>
    <col min="14851" max="14851" width="60.140625" style="21" customWidth="1"/>
    <col min="14852" max="14852" width="18.42578125" style="21" customWidth="1"/>
    <col min="14853" max="14853" width="9.140625" style="21" customWidth="1"/>
    <col min="14854" max="14854" width="24" style="21" customWidth="1"/>
    <col min="14855" max="15096" width="9.140625" style="21" customWidth="1"/>
    <col min="15097" max="15104" width="9.140625" style="21"/>
    <col min="15105" max="15105" width="8" style="21" customWidth="1"/>
    <col min="15106" max="15106" width="10.42578125" style="21" customWidth="1"/>
    <col min="15107" max="15107" width="60.140625" style="21" customWidth="1"/>
    <col min="15108" max="15108" width="18.42578125" style="21" customWidth="1"/>
    <col min="15109" max="15109" width="9.140625" style="21" customWidth="1"/>
    <col min="15110" max="15110" width="24" style="21" customWidth="1"/>
    <col min="15111" max="15352" width="9.140625" style="21" customWidth="1"/>
    <col min="15353" max="15360" width="9.140625" style="21"/>
    <col min="15361" max="15361" width="8" style="21" customWidth="1"/>
    <col min="15362" max="15362" width="10.42578125" style="21" customWidth="1"/>
    <col min="15363" max="15363" width="60.140625" style="21" customWidth="1"/>
    <col min="15364" max="15364" width="18.42578125" style="21" customWidth="1"/>
    <col min="15365" max="15365" width="9.140625" style="21" customWidth="1"/>
    <col min="15366" max="15366" width="24" style="21" customWidth="1"/>
    <col min="15367" max="15608" width="9.140625" style="21" customWidth="1"/>
    <col min="15609" max="15616" width="9.140625" style="21"/>
    <col min="15617" max="15617" width="8" style="21" customWidth="1"/>
    <col min="15618" max="15618" width="10.42578125" style="21" customWidth="1"/>
    <col min="15619" max="15619" width="60.140625" style="21" customWidth="1"/>
    <col min="15620" max="15620" width="18.42578125" style="21" customWidth="1"/>
    <col min="15621" max="15621" width="9.140625" style="21" customWidth="1"/>
    <col min="15622" max="15622" width="24" style="21" customWidth="1"/>
    <col min="15623" max="15864" width="9.140625" style="21" customWidth="1"/>
    <col min="15865" max="15872" width="9.140625" style="21"/>
    <col min="15873" max="15873" width="8" style="21" customWidth="1"/>
    <col min="15874" max="15874" width="10.42578125" style="21" customWidth="1"/>
    <col min="15875" max="15875" width="60.140625" style="21" customWidth="1"/>
    <col min="15876" max="15876" width="18.42578125" style="21" customWidth="1"/>
    <col min="15877" max="15877" width="9.140625" style="21" customWidth="1"/>
    <col min="15878" max="15878" width="24" style="21" customWidth="1"/>
    <col min="15879" max="16120" width="9.140625" style="21" customWidth="1"/>
    <col min="16121" max="16128" width="9.140625" style="21"/>
    <col min="16129" max="16129" width="8" style="21" customWidth="1"/>
    <col min="16130" max="16130" width="10.42578125" style="21" customWidth="1"/>
    <col min="16131" max="16131" width="60.140625" style="21" customWidth="1"/>
    <col min="16132" max="16132" width="18.42578125" style="21" customWidth="1"/>
    <col min="16133" max="16133" width="9.140625" style="21" customWidth="1"/>
    <col min="16134" max="16134" width="24" style="21" customWidth="1"/>
    <col min="16135" max="16376" width="9.140625" style="21" customWidth="1"/>
    <col min="16377" max="16384" width="9.140625" style="21"/>
  </cols>
  <sheetData>
    <row r="1" spans="1:10" ht="80.25" customHeight="1" x14ac:dyDescent="0.25">
      <c r="A1" s="2"/>
      <c r="B1" s="3"/>
      <c r="C1" s="118" t="s">
        <v>208</v>
      </c>
      <c r="D1" s="118"/>
    </row>
    <row r="2" spans="1:10" ht="15.75" customHeight="1" x14ac:dyDescent="0.25">
      <c r="A2" s="4"/>
      <c r="B2" s="4"/>
      <c r="C2" s="119"/>
      <c r="D2" s="119"/>
    </row>
    <row r="3" spans="1:10" ht="44.45" customHeight="1" x14ac:dyDescent="0.25">
      <c r="A3" s="120" t="s">
        <v>209</v>
      </c>
      <c r="B3" s="120"/>
      <c r="C3" s="120"/>
      <c r="D3" s="120"/>
    </row>
    <row r="4" spans="1:10" ht="12.75" customHeight="1" thickBot="1" x14ac:dyDescent="0.3">
      <c r="A4" s="5"/>
      <c r="B4" s="5"/>
      <c r="C4" s="5"/>
      <c r="D4" s="6"/>
    </row>
    <row r="5" spans="1:10" ht="31.5" customHeight="1" x14ac:dyDescent="0.2">
      <c r="A5" s="92" t="s">
        <v>177</v>
      </c>
      <c r="B5" s="93" t="s">
        <v>178</v>
      </c>
      <c r="C5" s="93" t="s">
        <v>1</v>
      </c>
      <c r="D5" s="94" t="s">
        <v>179</v>
      </c>
    </row>
    <row r="6" spans="1:10" ht="15" customHeight="1" x14ac:dyDescent="0.25">
      <c r="A6" s="95">
        <v>1</v>
      </c>
      <c r="B6" s="9">
        <v>2</v>
      </c>
      <c r="C6" s="9">
        <v>3</v>
      </c>
      <c r="D6" s="96">
        <v>4</v>
      </c>
    </row>
    <row r="7" spans="1:10" ht="16.5" customHeight="1" x14ac:dyDescent="0.25">
      <c r="A7" s="97">
        <v>1</v>
      </c>
      <c r="B7" s="97">
        <v>0</v>
      </c>
      <c r="C7" s="15" t="s">
        <v>180</v>
      </c>
      <c r="D7" s="98">
        <f>D8+D10+D11+D12+D9</f>
        <v>53603306.339999996</v>
      </c>
    </row>
    <row r="8" spans="1:10" ht="37.9" customHeight="1" x14ac:dyDescent="0.25">
      <c r="A8" s="99">
        <v>1</v>
      </c>
      <c r="B8" s="99">
        <v>2</v>
      </c>
      <c r="C8" s="100" t="s">
        <v>181</v>
      </c>
      <c r="D8" s="101">
        <v>3463788.18</v>
      </c>
      <c r="J8" s="25"/>
    </row>
    <row r="9" spans="1:10" ht="52.9" customHeight="1" x14ac:dyDescent="0.25">
      <c r="A9" s="99">
        <v>1</v>
      </c>
      <c r="B9" s="99">
        <v>3</v>
      </c>
      <c r="C9" s="102" t="s">
        <v>182</v>
      </c>
      <c r="D9" s="101">
        <v>85490</v>
      </c>
      <c r="J9" s="25"/>
    </row>
    <row r="10" spans="1:10" ht="52.15" customHeight="1" x14ac:dyDescent="0.25">
      <c r="A10" s="99">
        <v>1</v>
      </c>
      <c r="B10" s="99">
        <v>4</v>
      </c>
      <c r="C10" s="103" t="s">
        <v>183</v>
      </c>
      <c r="D10" s="101">
        <v>45822366.109999999</v>
      </c>
    </row>
    <row r="11" spans="1:10" ht="17.45" customHeight="1" x14ac:dyDescent="0.25">
      <c r="A11" s="99">
        <v>1</v>
      </c>
      <c r="B11" s="99">
        <v>11</v>
      </c>
      <c r="C11" s="100" t="s">
        <v>184</v>
      </c>
      <c r="D11" s="101">
        <v>0</v>
      </c>
    </row>
    <row r="12" spans="1:10" ht="18.75" customHeight="1" x14ac:dyDescent="0.25">
      <c r="A12" s="99">
        <v>1</v>
      </c>
      <c r="B12" s="99">
        <v>13</v>
      </c>
      <c r="C12" s="100" t="s">
        <v>185</v>
      </c>
      <c r="D12" s="101">
        <v>4231662.05</v>
      </c>
    </row>
    <row r="13" spans="1:10" ht="24" customHeight="1" x14ac:dyDescent="0.25">
      <c r="A13" s="97">
        <v>2</v>
      </c>
      <c r="B13" s="97">
        <v>0</v>
      </c>
      <c r="C13" s="15" t="s">
        <v>186</v>
      </c>
      <c r="D13" s="98">
        <f>D14</f>
        <v>525900</v>
      </c>
    </row>
    <row r="14" spans="1:10" ht="34.15" customHeight="1" x14ac:dyDescent="0.25">
      <c r="A14" s="99">
        <v>2</v>
      </c>
      <c r="B14" s="99">
        <v>3</v>
      </c>
      <c r="C14" s="105" t="s">
        <v>187</v>
      </c>
      <c r="D14" s="101">
        <v>525900</v>
      </c>
    </row>
    <row r="15" spans="1:10" ht="32.25" customHeight="1" x14ac:dyDescent="0.25">
      <c r="A15" s="106">
        <v>3</v>
      </c>
      <c r="B15" s="106">
        <v>0</v>
      </c>
      <c r="C15" s="107" t="s">
        <v>188</v>
      </c>
      <c r="D15" s="98">
        <f>D16+D17</f>
        <v>1499069.69</v>
      </c>
    </row>
    <row r="16" spans="1:10" ht="31.9" customHeight="1" x14ac:dyDescent="0.25">
      <c r="A16" s="108">
        <v>3</v>
      </c>
      <c r="B16" s="108">
        <v>10</v>
      </c>
      <c r="C16" s="109" t="s">
        <v>189</v>
      </c>
      <c r="D16" s="101">
        <v>749069.69</v>
      </c>
    </row>
    <row r="17" spans="1:6" ht="32.25" customHeight="1" x14ac:dyDescent="0.25">
      <c r="A17" s="108">
        <v>3</v>
      </c>
      <c r="B17" s="108">
        <v>14</v>
      </c>
      <c r="C17" s="109" t="s">
        <v>190</v>
      </c>
      <c r="D17" s="101">
        <v>750000</v>
      </c>
    </row>
    <row r="18" spans="1:6" ht="20.45" customHeight="1" x14ac:dyDescent="0.25">
      <c r="A18" s="106">
        <v>4</v>
      </c>
      <c r="B18" s="106"/>
      <c r="C18" s="107" t="s">
        <v>191</v>
      </c>
      <c r="D18" s="98">
        <f>D20+D19</f>
        <v>14283184.560000001</v>
      </c>
    </row>
    <row r="19" spans="1:6" ht="20.45" customHeight="1" x14ac:dyDescent="0.25">
      <c r="A19" s="108">
        <v>4</v>
      </c>
      <c r="B19" s="108">
        <v>9</v>
      </c>
      <c r="C19" s="109" t="s">
        <v>192</v>
      </c>
      <c r="D19" s="101">
        <v>14248184.560000001</v>
      </c>
    </row>
    <row r="20" spans="1:6" ht="18" customHeight="1" x14ac:dyDescent="0.25">
      <c r="A20" s="108">
        <v>4</v>
      </c>
      <c r="B20" s="108">
        <v>12</v>
      </c>
      <c r="C20" s="109" t="s">
        <v>193</v>
      </c>
      <c r="D20" s="101">
        <v>35000</v>
      </c>
    </row>
    <row r="21" spans="1:6" ht="20.45" customHeight="1" x14ac:dyDescent="0.25">
      <c r="A21" s="97">
        <v>5</v>
      </c>
      <c r="B21" s="97">
        <v>0</v>
      </c>
      <c r="C21" s="15" t="s">
        <v>194</v>
      </c>
      <c r="D21" s="98">
        <f>D23+D24+D22</f>
        <v>29898011.289999999</v>
      </c>
    </row>
    <row r="22" spans="1:6" ht="21.6" customHeight="1" x14ac:dyDescent="0.25">
      <c r="A22" s="99">
        <v>5</v>
      </c>
      <c r="B22" s="99">
        <v>1</v>
      </c>
      <c r="C22" s="100" t="s">
        <v>195</v>
      </c>
      <c r="D22" s="101">
        <v>8142578.3300000001</v>
      </c>
    </row>
    <row r="23" spans="1:6" ht="19.899999999999999" customHeight="1" x14ac:dyDescent="0.25">
      <c r="A23" s="99">
        <v>5</v>
      </c>
      <c r="B23" s="99">
        <v>2</v>
      </c>
      <c r="C23" s="100" t="s">
        <v>196</v>
      </c>
      <c r="D23" s="101">
        <v>2161773.4300000002</v>
      </c>
    </row>
    <row r="24" spans="1:6" ht="18" customHeight="1" x14ac:dyDescent="0.25">
      <c r="A24" s="99">
        <v>5</v>
      </c>
      <c r="B24" s="99">
        <v>3</v>
      </c>
      <c r="C24" s="100" t="s">
        <v>197</v>
      </c>
      <c r="D24" s="101">
        <v>19593659.530000001</v>
      </c>
    </row>
    <row r="25" spans="1:6" ht="21" customHeight="1" x14ac:dyDescent="0.25">
      <c r="A25" s="97">
        <v>7</v>
      </c>
      <c r="B25" s="97">
        <v>0</v>
      </c>
      <c r="C25" s="15" t="s">
        <v>198</v>
      </c>
      <c r="D25" s="98">
        <f>D26</f>
        <v>400000</v>
      </c>
    </row>
    <row r="26" spans="1:6" ht="22.15" customHeight="1" x14ac:dyDescent="0.25">
      <c r="A26" s="99">
        <v>7</v>
      </c>
      <c r="B26" s="99">
        <v>7</v>
      </c>
      <c r="C26" s="100" t="s">
        <v>199</v>
      </c>
      <c r="D26" s="101">
        <v>400000</v>
      </c>
    </row>
    <row r="27" spans="1:6" ht="22.15" customHeight="1" x14ac:dyDescent="0.25">
      <c r="A27" s="97">
        <v>8</v>
      </c>
      <c r="B27" s="97">
        <v>0</v>
      </c>
      <c r="C27" s="15" t="s">
        <v>200</v>
      </c>
      <c r="D27" s="98">
        <f>D28</f>
        <v>12707600</v>
      </c>
    </row>
    <row r="28" spans="1:6" ht="22.15" customHeight="1" x14ac:dyDescent="0.25">
      <c r="A28" s="99">
        <v>8</v>
      </c>
      <c r="B28" s="99">
        <v>1</v>
      </c>
      <c r="C28" s="100" t="s">
        <v>201</v>
      </c>
      <c r="D28" s="101">
        <v>12707600</v>
      </c>
      <c r="F28" s="104"/>
    </row>
    <row r="29" spans="1:6" ht="21" customHeight="1" x14ac:dyDescent="0.25">
      <c r="A29" s="97">
        <v>10</v>
      </c>
      <c r="B29" s="97">
        <v>0</v>
      </c>
      <c r="C29" s="15" t="s">
        <v>202</v>
      </c>
      <c r="D29" s="98">
        <f>D31+D30</f>
        <v>18944971.07</v>
      </c>
    </row>
    <row r="30" spans="1:6" ht="21" customHeight="1" x14ac:dyDescent="0.25">
      <c r="A30" s="99">
        <v>10</v>
      </c>
      <c r="B30" s="99">
        <v>1</v>
      </c>
      <c r="C30" s="100" t="s">
        <v>203</v>
      </c>
      <c r="D30" s="101">
        <v>322200</v>
      </c>
      <c r="F30" s="104"/>
    </row>
    <row r="31" spans="1:6" ht="19.899999999999999" customHeight="1" x14ac:dyDescent="0.25">
      <c r="A31" s="99">
        <v>10</v>
      </c>
      <c r="B31" s="99">
        <v>6</v>
      </c>
      <c r="C31" s="100" t="s">
        <v>204</v>
      </c>
      <c r="D31" s="101">
        <v>18622771.07</v>
      </c>
    </row>
    <row r="32" spans="1:6" ht="18" customHeight="1" x14ac:dyDescent="0.25">
      <c r="A32" s="97">
        <v>11</v>
      </c>
      <c r="B32" s="97">
        <v>0</v>
      </c>
      <c r="C32" s="15" t="s">
        <v>205</v>
      </c>
      <c r="D32" s="98">
        <f>D33</f>
        <v>7832889.1299999999</v>
      </c>
    </row>
    <row r="33" spans="1:6" ht="21.6" customHeight="1" x14ac:dyDescent="0.25">
      <c r="A33" s="99">
        <v>11</v>
      </c>
      <c r="B33" s="99">
        <v>1</v>
      </c>
      <c r="C33" s="100" t="s">
        <v>206</v>
      </c>
      <c r="D33" s="101">
        <v>7832889.1299999999</v>
      </c>
      <c r="F33" s="23"/>
    </row>
    <row r="34" spans="1:6" ht="18" customHeight="1" x14ac:dyDescent="0.25">
      <c r="A34" s="110" t="s">
        <v>207</v>
      </c>
      <c r="B34" s="111"/>
      <c r="C34" s="111"/>
      <c r="D34" s="98">
        <f>D7+D13+D15+D21+D25+D27+D29+D32+D18</f>
        <v>139694932.07999998</v>
      </c>
    </row>
    <row r="35" spans="1:6" ht="12.75" customHeight="1" x14ac:dyDescent="0.25">
      <c r="A35" s="20"/>
      <c r="B35" s="20"/>
      <c r="C35" s="20"/>
      <c r="D35" s="20"/>
      <c r="F35" s="23"/>
    </row>
    <row r="36" spans="1:6" ht="12.75" customHeight="1" x14ac:dyDescent="0.25">
      <c r="A36" s="20"/>
      <c r="B36" s="20"/>
      <c r="C36" s="20"/>
      <c r="D36" s="20"/>
    </row>
    <row r="37" spans="1:6" x14ac:dyDescent="0.2">
      <c r="D37" s="23"/>
    </row>
  </sheetData>
  <mergeCells count="3">
    <mergeCell ref="C1:D1"/>
    <mergeCell ref="C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3"/>
  <sheetViews>
    <sheetView tabSelected="1" workbookViewId="0">
      <selection activeCell="N224" sqref="N224"/>
    </sheetView>
  </sheetViews>
  <sheetFormatPr defaultRowHeight="15.75" x14ac:dyDescent="0.25"/>
  <cols>
    <col min="1" max="1" width="0.5703125" style="127" customWidth="1"/>
    <col min="2" max="8" width="0" style="127" hidden="1" customWidth="1"/>
    <col min="9" max="9" width="48.28515625" style="127" customWidth="1"/>
    <col min="10" max="10" width="6.85546875" style="127" customWidth="1"/>
    <col min="11" max="11" width="5" style="127" customWidth="1"/>
    <col min="12" max="12" width="5.28515625" style="127" customWidth="1"/>
    <col min="13" max="13" width="0" style="127" hidden="1" customWidth="1"/>
    <col min="14" max="15" width="4.28515625" style="127" customWidth="1"/>
    <col min="16" max="16" width="10" style="127" customWidth="1"/>
    <col min="17" max="17" width="6.85546875" style="127" customWidth="1"/>
    <col min="18" max="18" width="19.85546875" style="127" customWidth="1"/>
    <col min="19" max="28" width="0" style="127" hidden="1" customWidth="1"/>
    <col min="29" max="16384" width="9.140625" style="127"/>
  </cols>
  <sheetData>
    <row r="1" spans="1:28" x14ac:dyDescent="0.25">
      <c r="N1" s="125" t="s">
        <v>210</v>
      </c>
      <c r="O1" s="125"/>
      <c r="P1" s="125"/>
      <c r="Q1" s="125"/>
      <c r="R1" s="125"/>
      <c r="S1" s="125"/>
      <c r="T1" s="125"/>
      <c r="U1" s="125"/>
      <c r="V1" s="125"/>
      <c r="W1" s="125"/>
    </row>
    <row r="2" spans="1:28" x14ac:dyDescent="0.25">
      <c r="N2" s="125" t="s">
        <v>211</v>
      </c>
      <c r="O2" s="125"/>
      <c r="P2" s="125"/>
      <c r="Q2" s="125"/>
      <c r="R2" s="125"/>
      <c r="S2" s="125"/>
      <c r="T2" s="125"/>
      <c r="U2" s="125"/>
      <c r="V2" s="125"/>
      <c r="W2" s="125"/>
    </row>
    <row r="3" spans="1:28" x14ac:dyDescent="0.25">
      <c r="N3" s="125" t="s">
        <v>363</v>
      </c>
      <c r="O3" s="129" t="s">
        <v>364</v>
      </c>
      <c r="P3" s="129"/>
      <c r="Q3" s="129"/>
      <c r="R3" s="129"/>
      <c r="S3" s="125"/>
      <c r="T3" s="125"/>
      <c r="U3" s="125"/>
      <c r="V3" s="125"/>
      <c r="W3" s="125"/>
    </row>
    <row r="4" spans="1:28" x14ac:dyDescent="0.25">
      <c r="N4" s="125" t="s">
        <v>365</v>
      </c>
      <c r="O4" s="129" t="s">
        <v>366</v>
      </c>
      <c r="P4" s="129"/>
      <c r="Q4" s="129"/>
      <c r="R4" s="129"/>
      <c r="S4" s="125"/>
      <c r="T4" s="125"/>
      <c r="U4" s="125"/>
      <c r="V4" s="125"/>
      <c r="W4" s="125"/>
    </row>
    <row r="5" spans="1:28" x14ac:dyDescent="0.25">
      <c r="N5" s="130" t="s">
        <v>367</v>
      </c>
      <c r="O5" s="130"/>
      <c r="P5" s="130"/>
      <c r="Q5" s="130"/>
      <c r="R5" s="130"/>
      <c r="S5" s="125"/>
      <c r="T5" s="125"/>
      <c r="U5" s="125"/>
      <c r="V5" s="125"/>
      <c r="W5" s="125"/>
    </row>
    <row r="6" spans="1:28" x14ac:dyDescent="0.25"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8" x14ac:dyDescent="0.25">
      <c r="N7" s="125"/>
      <c r="O7" s="125"/>
      <c r="P7" s="125"/>
      <c r="Q7" s="125"/>
      <c r="R7" s="125"/>
      <c r="S7" s="125"/>
      <c r="T7" s="125"/>
      <c r="U7" s="125"/>
      <c r="V7" s="125"/>
      <c r="W7" s="125"/>
    </row>
    <row r="8" spans="1:28" ht="33.75" customHeight="1" x14ac:dyDescent="0.25">
      <c r="I8" s="131" t="s">
        <v>212</v>
      </c>
      <c r="J8" s="131"/>
      <c r="K8" s="131"/>
      <c r="L8" s="131"/>
      <c r="M8" s="131"/>
      <c r="N8" s="131"/>
      <c r="O8" s="131"/>
      <c r="P8" s="131"/>
      <c r="Q8" s="131"/>
      <c r="R8" s="131"/>
      <c r="S8" s="132"/>
      <c r="T8" s="132"/>
      <c r="U8" s="132"/>
      <c r="V8" s="132"/>
      <c r="W8" s="132"/>
    </row>
    <row r="11" spans="1:28" ht="47.25" customHeight="1" x14ac:dyDescent="0.25">
      <c r="A11" s="133"/>
      <c r="B11" s="133"/>
      <c r="C11" s="134"/>
      <c r="D11" s="134"/>
      <c r="E11" s="134"/>
      <c r="F11" s="134"/>
      <c r="G11" s="134"/>
      <c r="H11" s="134"/>
      <c r="I11" s="135" t="s">
        <v>213</v>
      </c>
      <c r="J11" s="136" t="s">
        <v>329</v>
      </c>
      <c r="K11" s="135" t="s">
        <v>177</v>
      </c>
      <c r="L11" s="135" t="s">
        <v>330</v>
      </c>
      <c r="M11" s="137" t="s">
        <v>214</v>
      </c>
      <c r="N11" s="137"/>
      <c r="O11" s="137"/>
      <c r="P11" s="137"/>
      <c r="Q11" s="138" t="s">
        <v>362</v>
      </c>
      <c r="R11" s="135" t="s">
        <v>215</v>
      </c>
      <c r="S11" s="126"/>
      <c r="T11" s="126"/>
      <c r="U11" s="126"/>
      <c r="V11" s="126"/>
      <c r="W11" s="126"/>
      <c r="X11" s="126"/>
      <c r="Y11" s="126"/>
      <c r="Z11" s="126"/>
      <c r="AA11" s="126"/>
      <c r="AB11" s="126"/>
    </row>
    <row r="12" spans="1:28" ht="15.75" customHeight="1" x14ac:dyDescent="0.25">
      <c r="A12" s="134"/>
      <c r="B12" s="134"/>
      <c r="C12" s="134"/>
      <c r="D12" s="134"/>
      <c r="E12" s="134"/>
      <c r="F12" s="134"/>
      <c r="G12" s="134"/>
      <c r="H12" s="134"/>
      <c r="I12" s="139">
        <v>1</v>
      </c>
      <c r="J12" s="140">
        <v>2</v>
      </c>
      <c r="K12" s="140">
        <v>3</v>
      </c>
      <c r="L12" s="141">
        <v>4</v>
      </c>
      <c r="M12" s="140">
        <v>5</v>
      </c>
      <c r="N12" s="140">
        <v>6</v>
      </c>
      <c r="O12" s="140">
        <v>7</v>
      </c>
      <c r="P12" s="140">
        <v>8</v>
      </c>
      <c r="Q12" s="142">
        <v>9</v>
      </c>
      <c r="R12" s="143">
        <v>10</v>
      </c>
      <c r="S12" s="126"/>
      <c r="T12" s="126"/>
      <c r="U12" s="126"/>
      <c r="V12" s="126"/>
      <c r="W12" s="126"/>
      <c r="X12" s="126"/>
      <c r="Y12" s="126"/>
      <c r="Z12" s="126"/>
      <c r="AA12" s="126"/>
      <c r="AB12" s="126"/>
    </row>
    <row r="13" spans="1:28" ht="15.75" customHeight="1" x14ac:dyDescent="0.25">
      <c r="A13" s="134"/>
      <c r="B13" s="134"/>
      <c r="C13" s="134"/>
      <c r="D13" s="134"/>
      <c r="E13" s="134"/>
      <c r="F13" s="134"/>
      <c r="G13" s="134"/>
      <c r="H13" s="134"/>
      <c r="I13" s="144" t="s">
        <v>216</v>
      </c>
      <c r="J13" s="145">
        <v>380</v>
      </c>
      <c r="K13" s="146" t="s">
        <v>217</v>
      </c>
      <c r="L13" s="146" t="s">
        <v>217</v>
      </c>
      <c r="M13" s="146" t="s">
        <v>217</v>
      </c>
      <c r="N13" s="147" t="s">
        <v>217</v>
      </c>
      <c r="O13" s="146" t="s">
        <v>217</v>
      </c>
      <c r="P13" s="148" t="s">
        <v>217</v>
      </c>
      <c r="Q13" s="145" t="s">
        <v>217</v>
      </c>
      <c r="R13" s="149">
        <f>R14</f>
        <v>85490</v>
      </c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28" x14ac:dyDescent="0.25">
      <c r="I14" s="150" t="s">
        <v>180</v>
      </c>
      <c r="J14" s="151">
        <v>380</v>
      </c>
      <c r="K14" s="152">
        <v>1</v>
      </c>
      <c r="L14" s="152" t="s">
        <v>217</v>
      </c>
      <c r="M14" s="152" t="s">
        <v>217</v>
      </c>
      <c r="N14" s="141" t="s">
        <v>217</v>
      </c>
      <c r="O14" s="152" t="s">
        <v>217</v>
      </c>
      <c r="P14" s="153" t="s">
        <v>217</v>
      </c>
      <c r="Q14" s="151" t="s">
        <v>217</v>
      </c>
      <c r="R14" s="128">
        <f>R15</f>
        <v>85490</v>
      </c>
    </row>
    <row r="15" spans="1:28" ht="63" x14ac:dyDescent="0.25">
      <c r="I15" s="150" t="s">
        <v>182</v>
      </c>
      <c r="J15" s="151">
        <v>380</v>
      </c>
      <c r="K15" s="152">
        <v>1</v>
      </c>
      <c r="L15" s="152">
        <v>3</v>
      </c>
      <c r="M15" s="152" t="s">
        <v>217</v>
      </c>
      <c r="N15" s="141" t="s">
        <v>217</v>
      </c>
      <c r="O15" s="152" t="s">
        <v>217</v>
      </c>
      <c r="P15" s="153" t="s">
        <v>217</v>
      </c>
      <c r="Q15" s="151" t="s">
        <v>217</v>
      </c>
      <c r="R15" s="128">
        <f>R16</f>
        <v>85490</v>
      </c>
    </row>
    <row r="16" spans="1:28" x14ac:dyDescent="0.25">
      <c r="I16" s="150" t="s">
        <v>218</v>
      </c>
      <c r="J16" s="151">
        <v>380</v>
      </c>
      <c r="K16" s="152">
        <v>1</v>
      </c>
      <c r="L16" s="152">
        <v>3</v>
      </c>
      <c r="M16" s="152" t="s">
        <v>219</v>
      </c>
      <c r="N16" s="141" t="s">
        <v>217</v>
      </c>
      <c r="O16" s="152" t="s">
        <v>217</v>
      </c>
      <c r="P16" s="153" t="s">
        <v>217</v>
      </c>
      <c r="Q16" s="151" t="s">
        <v>217</v>
      </c>
      <c r="R16" s="128">
        <f>R17</f>
        <v>85490</v>
      </c>
    </row>
    <row r="17" spans="9:18" ht="31.5" x14ac:dyDescent="0.25">
      <c r="I17" s="150" t="s">
        <v>220</v>
      </c>
      <c r="J17" s="151">
        <v>380</v>
      </c>
      <c r="K17" s="152">
        <v>1</v>
      </c>
      <c r="L17" s="152">
        <v>3</v>
      </c>
      <c r="M17" s="152" t="s">
        <v>219</v>
      </c>
      <c r="N17" s="141" t="s">
        <v>221</v>
      </c>
      <c r="O17" s="152" t="s">
        <v>217</v>
      </c>
      <c r="P17" s="153" t="s">
        <v>217</v>
      </c>
      <c r="Q17" s="151" t="s">
        <v>217</v>
      </c>
      <c r="R17" s="128">
        <f>R18+R21</f>
        <v>85490</v>
      </c>
    </row>
    <row r="18" spans="9:18" ht="31.5" x14ac:dyDescent="0.25">
      <c r="I18" s="154" t="s">
        <v>222</v>
      </c>
      <c r="J18" s="155">
        <v>380</v>
      </c>
      <c r="K18" s="156">
        <v>1</v>
      </c>
      <c r="L18" s="156">
        <v>3</v>
      </c>
      <c r="M18" s="156" t="s">
        <v>219</v>
      </c>
      <c r="N18" s="157" t="s">
        <v>221</v>
      </c>
      <c r="O18" s="156" t="s">
        <v>223</v>
      </c>
      <c r="P18" s="158" t="s">
        <v>224</v>
      </c>
      <c r="Q18" s="155" t="s">
        <v>217</v>
      </c>
      <c r="R18" s="159">
        <f>R19+R20</f>
        <v>12490</v>
      </c>
    </row>
    <row r="19" spans="9:18" ht="47.25" x14ac:dyDescent="0.25">
      <c r="I19" s="160" t="s">
        <v>225</v>
      </c>
      <c r="J19" s="161">
        <v>380</v>
      </c>
      <c r="K19" s="162">
        <v>1</v>
      </c>
      <c r="L19" s="163">
        <v>3</v>
      </c>
      <c r="M19" s="162" t="s">
        <v>219</v>
      </c>
      <c r="N19" s="164" t="s">
        <v>221</v>
      </c>
      <c r="O19" s="162" t="s">
        <v>223</v>
      </c>
      <c r="P19" s="165" t="s">
        <v>224</v>
      </c>
      <c r="Q19" s="166">
        <v>240</v>
      </c>
      <c r="R19" s="167">
        <v>11990</v>
      </c>
    </row>
    <row r="20" spans="9:18" x14ac:dyDescent="0.25">
      <c r="I20" s="150" t="s">
        <v>238</v>
      </c>
      <c r="J20" s="168">
        <v>380</v>
      </c>
      <c r="K20" s="169">
        <v>1</v>
      </c>
      <c r="L20" s="152">
        <v>3</v>
      </c>
      <c r="M20" s="169" t="s">
        <v>219</v>
      </c>
      <c r="N20" s="140" t="s">
        <v>221</v>
      </c>
      <c r="O20" s="169" t="s">
        <v>223</v>
      </c>
      <c r="P20" s="170" t="s">
        <v>224</v>
      </c>
      <c r="Q20" s="171">
        <v>850</v>
      </c>
      <c r="R20" s="128">
        <v>500</v>
      </c>
    </row>
    <row r="21" spans="9:18" ht="47.25" x14ac:dyDescent="0.25">
      <c r="I21" s="154" t="s">
        <v>226</v>
      </c>
      <c r="J21" s="155">
        <v>380</v>
      </c>
      <c r="K21" s="156">
        <v>1</v>
      </c>
      <c r="L21" s="156">
        <v>3</v>
      </c>
      <c r="M21" s="156" t="s">
        <v>219</v>
      </c>
      <c r="N21" s="157" t="s">
        <v>221</v>
      </c>
      <c r="O21" s="156" t="s">
        <v>223</v>
      </c>
      <c r="P21" s="158" t="s">
        <v>227</v>
      </c>
      <c r="Q21" s="155" t="s">
        <v>217</v>
      </c>
      <c r="R21" s="159">
        <f>R22</f>
        <v>73000</v>
      </c>
    </row>
    <row r="22" spans="9:18" x14ac:dyDescent="0.25">
      <c r="I22" s="172" t="s">
        <v>228</v>
      </c>
      <c r="J22" s="173">
        <v>380</v>
      </c>
      <c r="K22" s="174">
        <v>1</v>
      </c>
      <c r="L22" s="175">
        <v>3</v>
      </c>
      <c r="M22" s="174" t="s">
        <v>219</v>
      </c>
      <c r="N22" s="176" t="s">
        <v>221</v>
      </c>
      <c r="O22" s="174" t="s">
        <v>223</v>
      </c>
      <c r="P22" s="177" t="s">
        <v>227</v>
      </c>
      <c r="Q22" s="178">
        <v>540</v>
      </c>
      <c r="R22" s="179">
        <v>73000</v>
      </c>
    </row>
    <row r="23" spans="9:18" ht="31.5" x14ac:dyDescent="0.25">
      <c r="I23" s="144" t="s">
        <v>7</v>
      </c>
      <c r="J23" s="145">
        <v>954</v>
      </c>
      <c r="K23" s="146" t="s">
        <v>217</v>
      </c>
      <c r="L23" s="146" t="s">
        <v>217</v>
      </c>
      <c r="M23" s="146" t="s">
        <v>217</v>
      </c>
      <c r="N23" s="147" t="s">
        <v>217</v>
      </c>
      <c r="O23" s="146" t="s">
        <v>217</v>
      </c>
      <c r="P23" s="148" t="s">
        <v>217</v>
      </c>
      <c r="Q23" s="145" t="s">
        <v>217</v>
      </c>
      <c r="R23" s="149">
        <f>R24+R80+R88+R105+R124+R170+R178+R191+R210</f>
        <v>139609442.07999998</v>
      </c>
    </row>
    <row r="24" spans="9:18" x14ac:dyDescent="0.25">
      <c r="I24" s="150" t="s">
        <v>180</v>
      </c>
      <c r="J24" s="151">
        <v>954</v>
      </c>
      <c r="K24" s="152">
        <v>1</v>
      </c>
      <c r="L24" s="152" t="s">
        <v>217</v>
      </c>
      <c r="M24" s="152" t="s">
        <v>217</v>
      </c>
      <c r="N24" s="141" t="s">
        <v>217</v>
      </c>
      <c r="O24" s="152" t="s">
        <v>217</v>
      </c>
      <c r="P24" s="153" t="s">
        <v>217</v>
      </c>
      <c r="Q24" s="151" t="s">
        <v>217</v>
      </c>
      <c r="R24" s="128">
        <f>R25+R31+R54+R59</f>
        <v>53517816.339999996</v>
      </c>
    </row>
    <row r="25" spans="9:18" ht="47.25" x14ac:dyDescent="0.25">
      <c r="I25" s="150" t="s">
        <v>181</v>
      </c>
      <c r="J25" s="151">
        <v>954</v>
      </c>
      <c r="K25" s="152">
        <v>1</v>
      </c>
      <c r="L25" s="152">
        <v>2</v>
      </c>
      <c r="M25" s="152" t="s">
        <v>217</v>
      </c>
      <c r="N25" s="141" t="s">
        <v>217</v>
      </c>
      <c r="O25" s="152" t="s">
        <v>217</v>
      </c>
      <c r="P25" s="153" t="s">
        <v>217</v>
      </c>
      <c r="Q25" s="151" t="s">
        <v>217</v>
      </c>
      <c r="R25" s="128">
        <f>R26</f>
        <v>3463788.18</v>
      </c>
    </row>
    <row r="26" spans="9:18" ht="47.25" x14ac:dyDescent="0.25">
      <c r="I26" s="150" t="s">
        <v>229</v>
      </c>
      <c r="J26" s="151">
        <v>954</v>
      </c>
      <c r="K26" s="152">
        <v>1</v>
      </c>
      <c r="L26" s="152">
        <v>2</v>
      </c>
      <c r="M26" s="152" t="s">
        <v>230</v>
      </c>
      <c r="N26" s="141" t="s">
        <v>217</v>
      </c>
      <c r="O26" s="152" t="s">
        <v>217</v>
      </c>
      <c r="P26" s="153" t="s">
        <v>217</v>
      </c>
      <c r="Q26" s="151" t="s">
        <v>217</v>
      </c>
      <c r="R26" s="128">
        <f>R27</f>
        <v>3463788.18</v>
      </c>
    </row>
    <row r="27" spans="9:18" ht="31.5" x14ac:dyDescent="0.25">
      <c r="I27" s="150" t="s">
        <v>231</v>
      </c>
      <c r="J27" s="151">
        <v>954</v>
      </c>
      <c r="K27" s="152">
        <v>1</v>
      </c>
      <c r="L27" s="152">
        <v>2</v>
      </c>
      <c r="M27" s="152" t="s">
        <v>230</v>
      </c>
      <c r="N27" s="141" t="s">
        <v>232</v>
      </c>
      <c r="O27" s="152" t="s">
        <v>217</v>
      </c>
      <c r="P27" s="153" t="s">
        <v>217</v>
      </c>
      <c r="Q27" s="151" t="s">
        <v>217</v>
      </c>
      <c r="R27" s="128">
        <f>R28</f>
        <v>3463788.18</v>
      </c>
    </row>
    <row r="28" spans="9:18" ht="47.25" x14ac:dyDescent="0.25">
      <c r="I28" s="150" t="s">
        <v>233</v>
      </c>
      <c r="J28" s="151">
        <v>954</v>
      </c>
      <c r="K28" s="152">
        <v>1</v>
      </c>
      <c r="L28" s="152">
        <v>2</v>
      </c>
      <c r="M28" s="152" t="s">
        <v>230</v>
      </c>
      <c r="N28" s="141" t="s">
        <v>232</v>
      </c>
      <c r="O28" s="152" t="s">
        <v>234</v>
      </c>
      <c r="P28" s="153" t="s">
        <v>217</v>
      </c>
      <c r="Q28" s="151" t="s">
        <v>217</v>
      </c>
      <c r="R28" s="128">
        <f>R29</f>
        <v>3463788.18</v>
      </c>
    </row>
    <row r="29" spans="9:18" x14ac:dyDescent="0.25">
      <c r="I29" s="154" t="s">
        <v>235</v>
      </c>
      <c r="J29" s="155">
        <v>954</v>
      </c>
      <c r="K29" s="156">
        <v>1</v>
      </c>
      <c r="L29" s="156">
        <v>2</v>
      </c>
      <c r="M29" s="156" t="s">
        <v>230</v>
      </c>
      <c r="N29" s="157" t="s">
        <v>232</v>
      </c>
      <c r="O29" s="156" t="s">
        <v>234</v>
      </c>
      <c r="P29" s="158" t="s">
        <v>236</v>
      </c>
      <c r="Q29" s="155" t="s">
        <v>217</v>
      </c>
      <c r="R29" s="159">
        <f>R30</f>
        <v>3463788.18</v>
      </c>
    </row>
    <row r="30" spans="9:18" ht="31.5" x14ac:dyDescent="0.25">
      <c r="I30" s="172" t="s">
        <v>237</v>
      </c>
      <c r="J30" s="173">
        <v>954</v>
      </c>
      <c r="K30" s="174">
        <v>1</v>
      </c>
      <c r="L30" s="175">
        <v>2</v>
      </c>
      <c r="M30" s="174" t="s">
        <v>230</v>
      </c>
      <c r="N30" s="176" t="s">
        <v>232</v>
      </c>
      <c r="O30" s="174" t="s">
        <v>234</v>
      </c>
      <c r="P30" s="177" t="s">
        <v>236</v>
      </c>
      <c r="Q30" s="178">
        <v>120</v>
      </c>
      <c r="R30" s="179">
        <v>3463788.18</v>
      </c>
    </row>
    <row r="31" spans="9:18" ht="78.75" x14ac:dyDescent="0.25">
      <c r="I31" s="150" t="s">
        <v>183</v>
      </c>
      <c r="J31" s="151">
        <v>954</v>
      </c>
      <c r="K31" s="152">
        <v>1</v>
      </c>
      <c r="L31" s="152">
        <v>4</v>
      </c>
      <c r="M31" s="152" t="s">
        <v>217</v>
      </c>
      <c r="N31" s="141" t="s">
        <v>217</v>
      </c>
      <c r="O31" s="152" t="s">
        <v>217</v>
      </c>
      <c r="P31" s="153" t="s">
        <v>217</v>
      </c>
      <c r="Q31" s="151" t="s">
        <v>217</v>
      </c>
      <c r="R31" s="128">
        <f>R32</f>
        <v>45822366.109999999</v>
      </c>
    </row>
    <row r="32" spans="9:18" ht="47.25" x14ac:dyDescent="0.25">
      <c r="I32" s="150" t="s">
        <v>229</v>
      </c>
      <c r="J32" s="151">
        <v>954</v>
      </c>
      <c r="K32" s="152">
        <v>1</v>
      </c>
      <c r="L32" s="152">
        <v>4</v>
      </c>
      <c r="M32" s="152" t="s">
        <v>230</v>
      </c>
      <c r="N32" s="141" t="s">
        <v>217</v>
      </c>
      <c r="O32" s="152" t="s">
        <v>217</v>
      </c>
      <c r="P32" s="153" t="s">
        <v>217</v>
      </c>
      <c r="Q32" s="151" t="s">
        <v>217</v>
      </c>
      <c r="R32" s="128">
        <f>R33</f>
        <v>45822366.109999999</v>
      </c>
    </row>
    <row r="33" spans="9:18" ht="31.5" x14ac:dyDescent="0.25">
      <c r="I33" s="150" t="s">
        <v>231</v>
      </c>
      <c r="J33" s="151">
        <v>954</v>
      </c>
      <c r="K33" s="152">
        <v>1</v>
      </c>
      <c r="L33" s="152">
        <v>4</v>
      </c>
      <c r="M33" s="152" t="s">
        <v>230</v>
      </c>
      <c r="N33" s="141" t="s">
        <v>232</v>
      </c>
      <c r="O33" s="152" t="s">
        <v>217</v>
      </c>
      <c r="P33" s="153" t="s">
        <v>217</v>
      </c>
      <c r="Q33" s="151" t="s">
        <v>217</v>
      </c>
      <c r="R33" s="128">
        <f>R34</f>
        <v>45822366.109999999</v>
      </c>
    </row>
    <row r="34" spans="9:18" ht="47.25" x14ac:dyDescent="0.25">
      <c r="I34" s="150" t="s">
        <v>233</v>
      </c>
      <c r="J34" s="151">
        <v>954</v>
      </c>
      <c r="K34" s="152">
        <v>1</v>
      </c>
      <c r="L34" s="152">
        <v>4</v>
      </c>
      <c r="M34" s="152" t="s">
        <v>230</v>
      </c>
      <c r="N34" s="141" t="s">
        <v>232</v>
      </c>
      <c r="O34" s="152" t="s">
        <v>234</v>
      </c>
      <c r="P34" s="153" t="s">
        <v>217</v>
      </c>
      <c r="Q34" s="151" t="s">
        <v>217</v>
      </c>
      <c r="R34" s="128">
        <f>R35+R40+R42+R44+R46+R48+R50+R52</f>
        <v>45822366.109999999</v>
      </c>
    </row>
    <row r="35" spans="9:18" ht="31.5" x14ac:dyDescent="0.25">
      <c r="I35" s="154" t="s">
        <v>222</v>
      </c>
      <c r="J35" s="155">
        <v>954</v>
      </c>
      <c r="K35" s="156">
        <v>1</v>
      </c>
      <c r="L35" s="156">
        <v>4</v>
      </c>
      <c r="M35" s="156" t="s">
        <v>230</v>
      </c>
      <c r="N35" s="157" t="s">
        <v>232</v>
      </c>
      <c r="O35" s="156" t="s">
        <v>234</v>
      </c>
      <c r="P35" s="158" t="s">
        <v>224</v>
      </c>
      <c r="Q35" s="155" t="s">
        <v>217</v>
      </c>
      <c r="R35" s="159">
        <f>R36+R37+R38+R39</f>
        <v>41957366.109999999</v>
      </c>
    </row>
    <row r="36" spans="9:18" ht="31.5" x14ac:dyDescent="0.25">
      <c r="I36" s="160" t="s">
        <v>237</v>
      </c>
      <c r="J36" s="161">
        <v>954</v>
      </c>
      <c r="K36" s="162">
        <v>1</v>
      </c>
      <c r="L36" s="163">
        <v>4</v>
      </c>
      <c r="M36" s="162" t="s">
        <v>230</v>
      </c>
      <c r="N36" s="164" t="s">
        <v>232</v>
      </c>
      <c r="O36" s="162" t="s">
        <v>234</v>
      </c>
      <c r="P36" s="165" t="s">
        <v>224</v>
      </c>
      <c r="Q36" s="166">
        <v>120</v>
      </c>
      <c r="R36" s="167">
        <v>35773997.079999998</v>
      </c>
    </row>
    <row r="37" spans="9:18" ht="47.25" x14ac:dyDescent="0.25">
      <c r="I37" s="154" t="s">
        <v>225</v>
      </c>
      <c r="J37" s="180">
        <v>954</v>
      </c>
      <c r="K37" s="181">
        <v>1</v>
      </c>
      <c r="L37" s="156">
        <v>4</v>
      </c>
      <c r="M37" s="181" t="s">
        <v>230</v>
      </c>
      <c r="N37" s="182" t="s">
        <v>232</v>
      </c>
      <c r="O37" s="181" t="s">
        <v>234</v>
      </c>
      <c r="P37" s="183" t="s">
        <v>224</v>
      </c>
      <c r="Q37" s="184">
        <v>240</v>
      </c>
      <c r="R37" s="159">
        <v>4675683.67</v>
      </c>
    </row>
    <row r="38" spans="9:18" x14ac:dyDescent="0.25">
      <c r="I38" s="154" t="s">
        <v>331</v>
      </c>
      <c r="J38" s="180">
        <v>954</v>
      </c>
      <c r="K38" s="181">
        <v>1</v>
      </c>
      <c r="L38" s="156">
        <v>4</v>
      </c>
      <c r="M38" s="181" t="s">
        <v>230</v>
      </c>
      <c r="N38" s="182" t="s">
        <v>232</v>
      </c>
      <c r="O38" s="181" t="s">
        <v>234</v>
      </c>
      <c r="P38" s="183" t="s">
        <v>224</v>
      </c>
      <c r="Q38" s="184">
        <v>830</v>
      </c>
      <c r="R38" s="159">
        <v>934264.97</v>
      </c>
    </row>
    <row r="39" spans="9:18" x14ac:dyDescent="0.25">
      <c r="I39" s="150" t="s">
        <v>238</v>
      </c>
      <c r="J39" s="168">
        <v>954</v>
      </c>
      <c r="K39" s="169">
        <v>1</v>
      </c>
      <c r="L39" s="152">
        <v>4</v>
      </c>
      <c r="M39" s="169" t="s">
        <v>230</v>
      </c>
      <c r="N39" s="140" t="s">
        <v>232</v>
      </c>
      <c r="O39" s="169" t="s">
        <v>234</v>
      </c>
      <c r="P39" s="170" t="s">
        <v>224</v>
      </c>
      <c r="Q39" s="171">
        <v>850</v>
      </c>
      <c r="R39" s="128">
        <v>573420.39</v>
      </c>
    </row>
    <row r="40" spans="9:18" ht="31.5" x14ac:dyDescent="0.25">
      <c r="I40" s="154" t="s">
        <v>332</v>
      </c>
      <c r="J40" s="155">
        <v>954</v>
      </c>
      <c r="K40" s="156">
        <v>1</v>
      </c>
      <c r="L40" s="156">
        <v>4</v>
      </c>
      <c r="M40" s="156" t="s">
        <v>230</v>
      </c>
      <c r="N40" s="157" t="s">
        <v>232</v>
      </c>
      <c r="O40" s="156" t="s">
        <v>234</v>
      </c>
      <c r="P40" s="158" t="s">
        <v>333</v>
      </c>
      <c r="Q40" s="155" t="s">
        <v>217</v>
      </c>
      <c r="R40" s="159">
        <f>R41</f>
        <v>1561000</v>
      </c>
    </row>
    <row r="41" spans="9:18" ht="31.5" x14ac:dyDescent="0.25">
      <c r="I41" s="172" t="s">
        <v>237</v>
      </c>
      <c r="J41" s="173">
        <v>954</v>
      </c>
      <c r="K41" s="174">
        <v>1</v>
      </c>
      <c r="L41" s="175">
        <v>4</v>
      </c>
      <c r="M41" s="174" t="s">
        <v>230</v>
      </c>
      <c r="N41" s="176" t="s">
        <v>232</v>
      </c>
      <c r="O41" s="174" t="s">
        <v>234</v>
      </c>
      <c r="P41" s="177" t="s">
        <v>333</v>
      </c>
      <c r="Q41" s="178">
        <v>120</v>
      </c>
      <c r="R41" s="179">
        <v>1561000</v>
      </c>
    </row>
    <row r="42" spans="9:18" ht="31.5" x14ac:dyDescent="0.25">
      <c r="I42" s="154" t="s">
        <v>334</v>
      </c>
      <c r="J42" s="155">
        <v>954</v>
      </c>
      <c r="K42" s="156">
        <v>1</v>
      </c>
      <c r="L42" s="156">
        <v>4</v>
      </c>
      <c r="M42" s="156" t="s">
        <v>230</v>
      </c>
      <c r="N42" s="157" t="s">
        <v>232</v>
      </c>
      <c r="O42" s="156" t="s">
        <v>234</v>
      </c>
      <c r="P42" s="158" t="s">
        <v>335</v>
      </c>
      <c r="Q42" s="155" t="s">
        <v>217</v>
      </c>
      <c r="R42" s="159">
        <f>R43</f>
        <v>55000</v>
      </c>
    </row>
    <row r="43" spans="9:18" ht="47.25" x14ac:dyDescent="0.25">
      <c r="I43" s="172" t="s">
        <v>225</v>
      </c>
      <c r="J43" s="173">
        <v>954</v>
      </c>
      <c r="K43" s="174">
        <v>1</v>
      </c>
      <c r="L43" s="175">
        <v>4</v>
      </c>
      <c r="M43" s="174" t="s">
        <v>230</v>
      </c>
      <c r="N43" s="176" t="s">
        <v>232</v>
      </c>
      <c r="O43" s="174" t="s">
        <v>234</v>
      </c>
      <c r="P43" s="177" t="s">
        <v>335</v>
      </c>
      <c r="Q43" s="178">
        <v>240</v>
      </c>
      <c r="R43" s="179">
        <v>55000</v>
      </c>
    </row>
    <row r="44" spans="9:18" ht="63" x14ac:dyDescent="0.25">
      <c r="I44" s="154" t="s">
        <v>239</v>
      </c>
      <c r="J44" s="155">
        <v>954</v>
      </c>
      <c r="K44" s="156">
        <v>1</v>
      </c>
      <c r="L44" s="156">
        <v>4</v>
      </c>
      <c r="M44" s="156" t="s">
        <v>230</v>
      </c>
      <c r="N44" s="157" t="s">
        <v>232</v>
      </c>
      <c r="O44" s="156" t="s">
        <v>234</v>
      </c>
      <c r="P44" s="158" t="s">
        <v>240</v>
      </c>
      <c r="Q44" s="155" t="s">
        <v>217</v>
      </c>
      <c r="R44" s="159">
        <f>R45</f>
        <v>734000</v>
      </c>
    </row>
    <row r="45" spans="9:18" x14ac:dyDescent="0.25">
      <c r="I45" s="172" t="s">
        <v>228</v>
      </c>
      <c r="J45" s="173">
        <v>954</v>
      </c>
      <c r="K45" s="174">
        <v>1</v>
      </c>
      <c r="L45" s="175">
        <v>4</v>
      </c>
      <c r="M45" s="174" t="s">
        <v>230</v>
      </c>
      <c r="N45" s="176" t="s">
        <v>232</v>
      </c>
      <c r="O45" s="174" t="s">
        <v>234</v>
      </c>
      <c r="P45" s="177" t="s">
        <v>240</v>
      </c>
      <c r="Q45" s="178">
        <v>540</v>
      </c>
      <c r="R45" s="179">
        <v>734000</v>
      </c>
    </row>
    <row r="46" spans="9:18" ht="47.25" x14ac:dyDescent="0.25">
      <c r="I46" s="154" t="s">
        <v>241</v>
      </c>
      <c r="J46" s="155">
        <v>954</v>
      </c>
      <c r="K46" s="156">
        <v>1</v>
      </c>
      <c r="L46" s="156">
        <v>4</v>
      </c>
      <c r="M46" s="156" t="s">
        <v>230</v>
      </c>
      <c r="N46" s="157" t="s">
        <v>232</v>
      </c>
      <c r="O46" s="156" t="s">
        <v>234</v>
      </c>
      <c r="P46" s="158" t="s">
        <v>242</v>
      </c>
      <c r="Q46" s="155" t="s">
        <v>217</v>
      </c>
      <c r="R46" s="159">
        <f>R47</f>
        <v>814000</v>
      </c>
    </row>
    <row r="47" spans="9:18" x14ac:dyDescent="0.25">
      <c r="I47" s="172" t="s">
        <v>228</v>
      </c>
      <c r="J47" s="173">
        <v>954</v>
      </c>
      <c r="K47" s="174">
        <v>1</v>
      </c>
      <c r="L47" s="175">
        <v>4</v>
      </c>
      <c r="M47" s="174" t="s">
        <v>230</v>
      </c>
      <c r="N47" s="176" t="s">
        <v>232</v>
      </c>
      <c r="O47" s="174" t="s">
        <v>234</v>
      </c>
      <c r="P47" s="177" t="s">
        <v>242</v>
      </c>
      <c r="Q47" s="178">
        <v>540</v>
      </c>
      <c r="R47" s="179">
        <v>814000</v>
      </c>
    </row>
    <row r="48" spans="9:18" ht="31.5" x14ac:dyDescent="0.25">
      <c r="I48" s="154" t="s">
        <v>243</v>
      </c>
      <c r="J48" s="155">
        <v>954</v>
      </c>
      <c r="K48" s="156">
        <v>1</v>
      </c>
      <c r="L48" s="156">
        <v>4</v>
      </c>
      <c r="M48" s="156" t="s">
        <v>230</v>
      </c>
      <c r="N48" s="157" t="s">
        <v>232</v>
      </c>
      <c r="O48" s="156" t="s">
        <v>234</v>
      </c>
      <c r="P48" s="158" t="s">
        <v>244</v>
      </c>
      <c r="Q48" s="155" t="s">
        <v>217</v>
      </c>
      <c r="R48" s="159">
        <f>R49</f>
        <v>182000</v>
      </c>
    </row>
    <row r="49" spans="9:18" x14ac:dyDescent="0.25">
      <c r="I49" s="172" t="s">
        <v>228</v>
      </c>
      <c r="J49" s="173">
        <v>954</v>
      </c>
      <c r="K49" s="174">
        <v>1</v>
      </c>
      <c r="L49" s="175">
        <v>4</v>
      </c>
      <c r="M49" s="174" t="s">
        <v>230</v>
      </c>
      <c r="N49" s="176" t="s">
        <v>232</v>
      </c>
      <c r="O49" s="174" t="s">
        <v>234</v>
      </c>
      <c r="P49" s="177" t="s">
        <v>244</v>
      </c>
      <c r="Q49" s="178">
        <v>540</v>
      </c>
      <c r="R49" s="179">
        <v>182000</v>
      </c>
    </row>
    <row r="50" spans="9:18" ht="31.5" x14ac:dyDescent="0.25">
      <c r="I50" s="154" t="s">
        <v>245</v>
      </c>
      <c r="J50" s="155">
        <v>954</v>
      </c>
      <c r="K50" s="156">
        <v>1</v>
      </c>
      <c r="L50" s="156">
        <v>4</v>
      </c>
      <c r="M50" s="156" t="s">
        <v>230</v>
      </c>
      <c r="N50" s="157" t="s">
        <v>232</v>
      </c>
      <c r="O50" s="156" t="s">
        <v>234</v>
      </c>
      <c r="P50" s="158" t="s">
        <v>246</v>
      </c>
      <c r="Q50" s="155" t="s">
        <v>217</v>
      </c>
      <c r="R50" s="159">
        <f>R51</f>
        <v>198000</v>
      </c>
    </row>
    <row r="51" spans="9:18" x14ac:dyDescent="0.25">
      <c r="I51" s="172" t="s">
        <v>228</v>
      </c>
      <c r="J51" s="173">
        <v>954</v>
      </c>
      <c r="K51" s="174">
        <v>1</v>
      </c>
      <c r="L51" s="175">
        <v>4</v>
      </c>
      <c r="M51" s="174" t="s">
        <v>230</v>
      </c>
      <c r="N51" s="176" t="s">
        <v>232</v>
      </c>
      <c r="O51" s="174" t="s">
        <v>234</v>
      </c>
      <c r="P51" s="177" t="s">
        <v>246</v>
      </c>
      <c r="Q51" s="178">
        <v>540</v>
      </c>
      <c r="R51" s="179">
        <v>198000</v>
      </c>
    </row>
    <row r="52" spans="9:18" ht="110.25" x14ac:dyDescent="0.25">
      <c r="I52" s="154" t="s">
        <v>247</v>
      </c>
      <c r="J52" s="155">
        <v>954</v>
      </c>
      <c r="K52" s="156">
        <v>1</v>
      </c>
      <c r="L52" s="156">
        <v>4</v>
      </c>
      <c r="M52" s="156" t="s">
        <v>230</v>
      </c>
      <c r="N52" s="157" t="s">
        <v>232</v>
      </c>
      <c r="O52" s="156" t="s">
        <v>234</v>
      </c>
      <c r="P52" s="158" t="s">
        <v>336</v>
      </c>
      <c r="Q52" s="155" t="s">
        <v>217</v>
      </c>
      <c r="R52" s="159">
        <f>R53</f>
        <v>321000</v>
      </c>
    </row>
    <row r="53" spans="9:18" ht="31.5" x14ac:dyDescent="0.25">
      <c r="I53" s="172" t="s">
        <v>237</v>
      </c>
      <c r="J53" s="173">
        <v>954</v>
      </c>
      <c r="K53" s="174">
        <v>1</v>
      </c>
      <c r="L53" s="175">
        <v>4</v>
      </c>
      <c r="M53" s="174" t="s">
        <v>230</v>
      </c>
      <c r="N53" s="176" t="s">
        <v>232</v>
      </c>
      <c r="O53" s="174" t="s">
        <v>234</v>
      </c>
      <c r="P53" s="177" t="s">
        <v>336</v>
      </c>
      <c r="Q53" s="178">
        <v>120</v>
      </c>
      <c r="R53" s="179">
        <v>321000</v>
      </c>
    </row>
    <row r="54" spans="9:18" x14ac:dyDescent="0.25">
      <c r="I54" s="150" t="s">
        <v>184</v>
      </c>
      <c r="J54" s="151">
        <v>954</v>
      </c>
      <c r="K54" s="152">
        <v>1</v>
      </c>
      <c r="L54" s="152">
        <v>11</v>
      </c>
      <c r="M54" s="152" t="s">
        <v>217</v>
      </c>
      <c r="N54" s="141" t="s">
        <v>217</v>
      </c>
      <c r="O54" s="152" t="s">
        <v>217</v>
      </c>
      <c r="P54" s="153" t="s">
        <v>217</v>
      </c>
      <c r="Q54" s="151" t="s">
        <v>217</v>
      </c>
      <c r="R54" s="128">
        <f>R55</f>
        <v>0</v>
      </c>
    </row>
    <row r="55" spans="9:18" x14ac:dyDescent="0.25">
      <c r="I55" s="150" t="s">
        <v>218</v>
      </c>
      <c r="J55" s="151">
        <v>954</v>
      </c>
      <c r="K55" s="152">
        <v>1</v>
      </c>
      <c r="L55" s="152">
        <v>11</v>
      </c>
      <c r="M55" s="152" t="s">
        <v>219</v>
      </c>
      <c r="N55" s="141" t="s">
        <v>217</v>
      </c>
      <c r="O55" s="152" t="s">
        <v>217</v>
      </c>
      <c r="P55" s="153" t="s">
        <v>217</v>
      </c>
      <c r="Q55" s="151" t="s">
        <v>217</v>
      </c>
      <c r="R55" s="128">
        <f>R56</f>
        <v>0</v>
      </c>
    </row>
    <row r="56" spans="9:18" ht="31.5" x14ac:dyDescent="0.25">
      <c r="I56" s="150" t="s">
        <v>220</v>
      </c>
      <c r="J56" s="151">
        <v>954</v>
      </c>
      <c r="K56" s="152">
        <v>1</v>
      </c>
      <c r="L56" s="152">
        <v>11</v>
      </c>
      <c r="M56" s="152" t="s">
        <v>219</v>
      </c>
      <c r="N56" s="141" t="s">
        <v>221</v>
      </c>
      <c r="O56" s="152" t="s">
        <v>217</v>
      </c>
      <c r="P56" s="153" t="s">
        <v>217</v>
      </c>
      <c r="Q56" s="151" t="s">
        <v>217</v>
      </c>
      <c r="R56" s="128">
        <f>R57</f>
        <v>0</v>
      </c>
    </row>
    <row r="57" spans="9:18" x14ac:dyDescent="0.25">
      <c r="I57" s="154" t="s">
        <v>248</v>
      </c>
      <c r="J57" s="155">
        <v>954</v>
      </c>
      <c r="K57" s="156">
        <v>1</v>
      </c>
      <c r="L57" s="156">
        <v>11</v>
      </c>
      <c r="M57" s="156" t="s">
        <v>219</v>
      </c>
      <c r="N57" s="157" t="s">
        <v>221</v>
      </c>
      <c r="O57" s="156" t="s">
        <v>223</v>
      </c>
      <c r="P57" s="158" t="s">
        <v>249</v>
      </c>
      <c r="Q57" s="155" t="s">
        <v>217</v>
      </c>
      <c r="R57" s="159">
        <f>R58</f>
        <v>0</v>
      </c>
    </row>
    <row r="58" spans="9:18" x14ac:dyDescent="0.25">
      <c r="I58" s="172" t="s">
        <v>250</v>
      </c>
      <c r="J58" s="173">
        <v>954</v>
      </c>
      <c r="K58" s="174">
        <v>1</v>
      </c>
      <c r="L58" s="175">
        <v>11</v>
      </c>
      <c r="M58" s="174" t="s">
        <v>219</v>
      </c>
      <c r="N58" s="176" t="s">
        <v>221</v>
      </c>
      <c r="O58" s="174" t="s">
        <v>223</v>
      </c>
      <c r="P58" s="177" t="s">
        <v>249</v>
      </c>
      <c r="Q58" s="178">
        <v>870</v>
      </c>
      <c r="R58" s="179">
        <v>0</v>
      </c>
    </row>
    <row r="59" spans="9:18" x14ac:dyDescent="0.25">
      <c r="I59" s="150" t="s">
        <v>185</v>
      </c>
      <c r="J59" s="151">
        <v>954</v>
      </c>
      <c r="K59" s="152">
        <v>1</v>
      </c>
      <c r="L59" s="152">
        <v>13</v>
      </c>
      <c r="M59" s="152" t="s">
        <v>217</v>
      </c>
      <c r="N59" s="141" t="s">
        <v>217</v>
      </c>
      <c r="O59" s="152" t="s">
        <v>217</v>
      </c>
      <c r="P59" s="153" t="s">
        <v>217</v>
      </c>
      <c r="Q59" s="151" t="s">
        <v>217</v>
      </c>
      <c r="R59" s="128">
        <f>R60</f>
        <v>4231662.05</v>
      </c>
    </row>
    <row r="60" spans="9:18" ht="47.25" x14ac:dyDescent="0.25">
      <c r="I60" s="150" t="s">
        <v>229</v>
      </c>
      <c r="J60" s="151">
        <v>954</v>
      </c>
      <c r="K60" s="152">
        <v>1</v>
      </c>
      <c r="L60" s="152">
        <v>13</v>
      </c>
      <c r="M60" s="152" t="s">
        <v>230</v>
      </c>
      <c r="N60" s="141" t="s">
        <v>217</v>
      </c>
      <c r="O60" s="152" t="s">
        <v>217</v>
      </c>
      <c r="P60" s="153" t="s">
        <v>217</v>
      </c>
      <c r="Q60" s="151" t="s">
        <v>217</v>
      </c>
      <c r="R60" s="128">
        <f>R61+R76</f>
        <v>4231662.05</v>
      </c>
    </row>
    <row r="61" spans="9:18" ht="47.25" x14ac:dyDescent="0.25">
      <c r="I61" s="150" t="s">
        <v>251</v>
      </c>
      <c r="J61" s="151">
        <v>954</v>
      </c>
      <c r="K61" s="152">
        <v>1</v>
      </c>
      <c r="L61" s="152">
        <v>13</v>
      </c>
      <c r="M61" s="152" t="s">
        <v>230</v>
      </c>
      <c r="N61" s="141" t="s">
        <v>252</v>
      </c>
      <c r="O61" s="152" t="s">
        <v>217</v>
      </c>
      <c r="P61" s="153" t="s">
        <v>217</v>
      </c>
      <c r="Q61" s="151" t="s">
        <v>217</v>
      </c>
      <c r="R61" s="128">
        <f>R62+R67+R73</f>
        <v>4226662.05</v>
      </c>
    </row>
    <row r="62" spans="9:18" ht="31.5" x14ac:dyDescent="0.25">
      <c r="I62" s="150" t="s">
        <v>253</v>
      </c>
      <c r="J62" s="151">
        <v>954</v>
      </c>
      <c r="K62" s="152">
        <v>1</v>
      </c>
      <c r="L62" s="152">
        <v>13</v>
      </c>
      <c r="M62" s="152" t="s">
        <v>230</v>
      </c>
      <c r="N62" s="141" t="s">
        <v>252</v>
      </c>
      <c r="O62" s="152" t="s">
        <v>234</v>
      </c>
      <c r="P62" s="153" t="s">
        <v>217</v>
      </c>
      <c r="Q62" s="151" t="s">
        <v>217</v>
      </c>
      <c r="R62" s="128">
        <f>R63+R65</f>
        <v>3785048.55</v>
      </c>
    </row>
    <row r="63" spans="9:18" ht="47.25" x14ac:dyDescent="0.25">
      <c r="I63" s="154" t="s">
        <v>254</v>
      </c>
      <c r="J63" s="155">
        <v>954</v>
      </c>
      <c r="K63" s="156">
        <v>1</v>
      </c>
      <c r="L63" s="156">
        <v>13</v>
      </c>
      <c r="M63" s="156" t="s">
        <v>230</v>
      </c>
      <c r="N63" s="157" t="s">
        <v>252</v>
      </c>
      <c r="O63" s="156" t="s">
        <v>234</v>
      </c>
      <c r="P63" s="158" t="s">
        <v>337</v>
      </c>
      <c r="Q63" s="155" t="s">
        <v>217</v>
      </c>
      <c r="R63" s="159">
        <f>R64</f>
        <v>1776469.16</v>
      </c>
    </row>
    <row r="64" spans="9:18" ht="47.25" x14ac:dyDescent="0.25">
      <c r="I64" s="172" t="s">
        <v>225</v>
      </c>
      <c r="J64" s="173">
        <v>954</v>
      </c>
      <c r="K64" s="174">
        <v>1</v>
      </c>
      <c r="L64" s="175">
        <v>13</v>
      </c>
      <c r="M64" s="174" t="s">
        <v>230</v>
      </c>
      <c r="N64" s="176" t="s">
        <v>252</v>
      </c>
      <c r="O64" s="174" t="s">
        <v>234</v>
      </c>
      <c r="P64" s="177" t="s">
        <v>337</v>
      </c>
      <c r="Q64" s="178">
        <v>240</v>
      </c>
      <c r="R64" s="179">
        <v>1776469.16</v>
      </c>
    </row>
    <row r="65" spans="9:18" ht="47.25" x14ac:dyDescent="0.25">
      <c r="I65" s="154" t="s">
        <v>255</v>
      </c>
      <c r="J65" s="155">
        <v>954</v>
      </c>
      <c r="K65" s="156">
        <v>1</v>
      </c>
      <c r="L65" s="156">
        <v>13</v>
      </c>
      <c r="M65" s="156" t="s">
        <v>230</v>
      </c>
      <c r="N65" s="157" t="s">
        <v>252</v>
      </c>
      <c r="O65" s="156" t="s">
        <v>234</v>
      </c>
      <c r="P65" s="158" t="s">
        <v>256</v>
      </c>
      <c r="Q65" s="155" t="s">
        <v>217</v>
      </c>
      <c r="R65" s="159">
        <f>R66</f>
        <v>2008579.39</v>
      </c>
    </row>
    <row r="66" spans="9:18" ht="47.25" x14ac:dyDescent="0.25">
      <c r="I66" s="172" t="s">
        <v>225</v>
      </c>
      <c r="J66" s="173">
        <v>954</v>
      </c>
      <c r="K66" s="174">
        <v>1</v>
      </c>
      <c r="L66" s="175">
        <v>13</v>
      </c>
      <c r="M66" s="174" t="s">
        <v>230</v>
      </c>
      <c r="N66" s="176" t="s">
        <v>252</v>
      </c>
      <c r="O66" s="174" t="s">
        <v>234</v>
      </c>
      <c r="P66" s="177" t="s">
        <v>256</v>
      </c>
      <c r="Q66" s="178">
        <v>240</v>
      </c>
      <c r="R66" s="179">
        <v>2008579.39</v>
      </c>
    </row>
    <row r="67" spans="9:18" ht="63" x14ac:dyDescent="0.25">
      <c r="I67" s="150" t="s">
        <v>257</v>
      </c>
      <c r="J67" s="151">
        <v>954</v>
      </c>
      <c r="K67" s="152">
        <v>1</v>
      </c>
      <c r="L67" s="152">
        <v>13</v>
      </c>
      <c r="M67" s="152" t="s">
        <v>230</v>
      </c>
      <c r="N67" s="141" t="s">
        <v>252</v>
      </c>
      <c r="O67" s="152" t="s">
        <v>258</v>
      </c>
      <c r="P67" s="153" t="s">
        <v>217</v>
      </c>
      <c r="Q67" s="151" t="s">
        <v>217</v>
      </c>
      <c r="R67" s="128">
        <f>R68+R70+R71</f>
        <v>304033.5</v>
      </c>
    </row>
    <row r="68" spans="9:18" ht="47.25" x14ac:dyDescent="0.25">
      <c r="I68" s="154" t="s">
        <v>259</v>
      </c>
      <c r="J68" s="155">
        <v>954</v>
      </c>
      <c r="K68" s="156">
        <v>1</v>
      </c>
      <c r="L68" s="156">
        <v>13</v>
      </c>
      <c r="M68" s="156" t="s">
        <v>230</v>
      </c>
      <c r="N68" s="157" t="s">
        <v>252</v>
      </c>
      <c r="O68" s="156" t="s">
        <v>258</v>
      </c>
      <c r="P68" s="158" t="s">
        <v>260</v>
      </c>
      <c r="Q68" s="155" t="s">
        <v>217</v>
      </c>
      <c r="R68" s="159">
        <f>R69</f>
        <v>289033.5</v>
      </c>
    </row>
    <row r="69" spans="9:18" ht="47.25" x14ac:dyDescent="0.25">
      <c r="I69" s="160" t="s">
        <v>225</v>
      </c>
      <c r="J69" s="161">
        <v>954</v>
      </c>
      <c r="K69" s="162">
        <v>1</v>
      </c>
      <c r="L69" s="163">
        <v>13</v>
      </c>
      <c r="M69" s="162" t="s">
        <v>230</v>
      </c>
      <c r="N69" s="164" t="s">
        <v>252</v>
      </c>
      <c r="O69" s="162" t="s">
        <v>258</v>
      </c>
      <c r="P69" s="165" t="s">
        <v>260</v>
      </c>
      <c r="Q69" s="166">
        <v>240</v>
      </c>
      <c r="R69" s="167">
        <v>289033.5</v>
      </c>
    </row>
    <row r="70" spans="9:18" x14ac:dyDescent="0.25">
      <c r="I70" s="150" t="s">
        <v>261</v>
      </c>
      <c r="J70" s="168">
        <v>954</v>
      </c>
      <c r="K70" s="169">
        <v>1</v>
      </c>
      <c r="L70" s="152">
        <v>13</v>
      </c>
      <c r="M70" s="169" t="s">
        <v>230</v>
      </c>
      <c r="N70" s="140" t="s">
        <v>252</v>
      </c>
      <c r="O70" s="169" t="s">
        <v>258</v>
      </c>
      <c r="P70" s="170" t="s">
        <v>260</v>
      </c>
      <c r="Q70" s="171">
        <v>350</v>
      </c>
      <c r="R70" s="128">
        <v>5000</v>
      </c>
    </row>
    <row r="71" spans="9:18" ht="47.25" x14ac:dyDescent="0.25">
      <c r="I71" s="154" t="s">
        <v>262</v>
      </c>
      <c r="J71" s="155">
        <v>954</v>
      </c>
      <c r="K71" s="156">
        <v>1</v>
      </c>
      <c r="L71" s="156">
        <v>13</v>
      </c>
      <c r="M71" s="156" t="s">
        <v>230</v>
      </c>
      <c r="N71" s="157" t="s">
        <v>252</v>
      </c>
      <c r="O71" s="156" t="s">
        <v>258</v>
      </c>
      <c r="P71" s="158" t="s">
        <v>263</v>
      </c>
      <c r="Q71" s="155" t="s">
        <v>217</v>
      </c>
      <c r="R71" s="159">
        <f>R72</f>
        <v>10000</v>
      </c>
    </row>
    <row r="72" spans="9:18" ht="31.5" x14ac:dyDescent="0.25">
      <c r="I72" s="172" t="s">
        <v>264</v>
      </c>
      <c r="J72" s="173">
        <v>954</v>
      </c>
      <c r="K72" s="174">
        <v>1</v>
      </c>
      <c r="L72" s="175">
        <v>13</v>
      </c>
      <c r="M72" s="174" t="s">
        <v>230</v>
      </c>
      <c r="N72" s="176" t="s">
        <v>252</v>
      </c>
      <c r="O72" s="174" t="s">
        <v>258</v>
      </c>
      <c r="P72" s="177" t="s">
        <v>263</v>
      </c>
      <c r="Q72" s="178">
        <v>330</v>
      </c>
      <c r="R72" s="179">
        <v>10000</v>
      </c>
    </row>
    <row r="73" spans="9:18" ht="47.25" x14ac:dyDescent="0.25">
      <c r="I73" s="150" t="s">
        <v>265</v>
      </c>
      <c r="J73" s="151">
        <v>954</v>
      </c>
      <c r="K73" s="152">
        <v>1</v>
      </c>
      <c r="L73" s="152">
        <v>13</v>
      </c>
      <c r="M73" s="152" t="s">
        <v>230</v>
      </c>
      <c r="N73" s="141" t="s">
        <v>252</v>
      </c>
      <c r="O73" s="152" t="s">
        <v>266</v>
      </c>
      <c r="P73" s="153" t="s">
        <v>217</v>
      </c>
      <c r="Q73" s="151" t="s">
        <v>217</v>
      </c>
      <c r="R73" s="128">
        <f>R74</f>
        <v>137580</v>
      </c>
    </row>
    <row r="74" spans="9:18" ht="31.5" x14ac:dyDescent="0.25">
      <c r="I74" s="154" t="s">
        <v>267</v>
      </c>
      <c r="J74" s="155">
        <v>954</v>
      </c>
      <c r="K74" s="156">
        <v>1</v>
      </c>
      <c r="L74" s="156">
        <v>13</v>
      </c>
      <c r="M74" s="156" t="s">
        <v>230</v>
      </c>
      <c r="N74" s="157" t="s">
        <v>252</v>
      </c>
      <c r="O74" s="156" t="s">
        <v>266</v>
      </c>
      <c r="P74" s="158" t="s">
        <v>268</v>
      </c>
      <c r="Q74" s="155" t="s">
        <v>217</v>
      </c>
      <c r="R74" s="159">
        <f>R75</f>
        <v>137580</v>
      </c>
    </row>
    <row r="75" spans="9:18" ht="47.25" x14ac:dyDescent="0.25">
      <c r="I75" s="172" t="s">
        <v>225</v>
      </c>
      <c r="J75" s="173">
        <v>954</v>
      </c>
      <c r="K75" s="174">
        <v>1</v>
      </c>
      <c r="L75" s="175">
        <v>13</v>
      </c>
      <c r="M75" s="174" t="s">
        <v>230</v>
      </c>
      <c r="N75" s="176" t="s">
        <v>252</v>
      </c>
      <c r="O75" s="174" t="s">
        <v>266</v>
      </c>
      <c r="P75" s="177" t="s">
        <v>268</v>
      </c>
      <c r="Q75" s="178">
        <v>240</v>
      </c>
      <c r="R75" s="179">
        <v>137580</v>
      </c>
    </row>
    <row r="76" spans="9:18" ht="31.5" x14ac:dyDescent="0.25">
      <c r="I76" s="150" t="s">
        <v>231</v>
      </c>
      <c r="J76" s="151">
        <v>954</v>
      </c>
      <c r="K76" s="152">
        <v>1</v>
      </c>
      <c r="L76" s="152">
        <v>13</v>
      </c>
      <c r="M76" s="152" t="s">
        <v>230</v>
      </c>
      <c r="N76" s="141" t="s">
        <v>232</v>
      </c>
      <c r="O76" s="152" t="s">
        <v>217</v>
      </c>
      <c r="P76" s="153" t="s">
        <v>217</v>
      </c>
      <c r="Q76" s="151" t="s">
        <v>217</v>
      </c>
      <c r="R76" s="128">
        <f>R77</f>
        <v>5000</v>
      </c>
    </row>
    <row r="77" spans="9:18" ht="47.25" x14ac:dyDescent="0.25">
      <c r="I77" s="150" t="s">
        <v>233</v>
      </c>
      <c r="J77" s="151">
        <v>954</v>
      </c>
      <c r="K77" s="152">
        <v>1</v>
      </c>
      <c r="L77" s="152">
        <v>13</v>
      </c>
      <c r="M77" s="152" t="s">
        <v>230</v>
      </c>
      <c r="N77" s="141" t="s">
        <v>232</v>
      </c>
      <c r="O77" s="152" t="s">
        <v>234</v>
      </c>
      <c r="P77" s="153" t="s">
        <v>217</v>
      </c>
      <c r="Q77" s="151" t="s">
        <v>217</v>
      </c>
      <c r="R77" s="128">
        <f>R78</f>
        <v>5000</v>
      </c>
    </row>
    <row r="78" spans="9:18" ht="63" x14ac:dyDescent="0.25">
      <c r="I78" s="154" t="s">
        <v>269</v>
      </c>
      <c r="J78" s="155">
        <v>954</v>
      </c>
      <c r="K78" s="156">
        <v>1</v>
      </c>
      <c r="L78" s="156">
        <v>13</v>
      </c>
      <c r="M78" s="156" t="s">
        <v>230</v>
      </c>
      <c r="N78" s="157" t="s">
        <v>232</v>
      </c>
      <c r="O78" s="156" t="s">
        <v>234</v>
      </c>
      <c r="P78" s="158" t="s">
        <v>270</v>
      </c>
      <c r="Q78" s="155" t="s">
        <v>217</v>
      </c>
      <c r="R78" s="159">
        <f>R79</f>
        <v>5000</v>
      </c>
    </row>
    <row r="79" spans="9:18" ht="47.25" x14ac:dyDescent="0.25">
      <c r="I79" s="172" t="s">
        <v>225</v>
      </c>
      <c r="J79" s="173">
        <v>954</v>
      </c>
      <c r="K79" s="174">
        <v>1</v>
      </c>
      <c r="L79" s="175">
        <v>13</v>
      </c>
      <c r="M79" s="174" t="s">
        <v>230</v>
      </c>
      <c r="N79" s="176" t="s">
        <v>232</v>
      </c>
      <c r="O79" s="174" t="s">
        <v>234</v>
      </c>
      <c r="P79" s="177" t="s">
        <v>270</v>
      </c>
      <c r="Q79" s="178">
        <v>240</v>
      </c>
      <c r="R79" s="179">
        <v>5000</v>
      </c>
    </row>
    <row r="80" spans="9:18" x14ac:dyDescent="0.25">
      <c r="I80" s="150" t="s">
        <v>186</v>
      </c>
      <c r="J80" s="151">
        <v>954</v>
      </c>
      <c r="K80" s="152">
        <v>2</v>
      </c>
      <c r="L80" s="152" t="s">
        <v>217</v>
      </c>
      <c r="M80" s="152" t="s">
        <v>217</v>
      </c>
      <c r="N80" s="141" t="s">
        <v>217</v>
      </c>
      <c r="O80" s="152" t="s">
        <v>217</v>
      </c>
      <c r="P80" s="153" t="s">
        <v>217</v>
      </c>
      <c r="Q80" s="151" t="s">
        <v>217</v>
      </c>
      <c r="R80" s="128">
        <f>R81</f>
        <v>525900</v>
      </c>
    </row>
    <row r="81" spans="9:18" x14ac:dyDescent="0.25">
      <c r="I81" s="150" t="s">
        <v>187</v>
      </c>
      <c r="J81" s="151">
        <v>954</v>
      </c>
      <c r="K81" s="152">
        <v>2</v>
      </c>
      <c r="L81" s="152">
        <v>3</v>
      </c>
      <c r="M81" s="152" t="s">
        <v>217</v>
      </c>
      <c r="N81" s="141" t="s">
        <v>217</v>
      </c>
      <c r="O81" s="152" t="s">
        <v>217</v>
      </c>
      <c r="P81" s="153" t="s">
        <v>217</v>
      </c>
      <c r="Q81" s="151" t="s">
        <v>217</v>
      </c>
      <c r="R81" s="128">
        <f>R82</f>
        <v>525900</v>
      </c>
    </row>
    <row r="82" spans="9:18" ht="47.25" x14ac:dyDescent="0.25">
      <c r="I82" s="150" t="s">
        <v>229</v>
      </c>
      <c r="J82" s="151">
        <v>954</v>
      </c>
      <c r="K82" s="152">
        <v>2</v>
      </c>
      <c r="L82" s="152">
        <v>3</v>
      </c>
      <c r="M82" s="152" t="s">
        <v>230</v>
      </c>
      <c r="N82" s="141" t="s">
        <v>217</v>
      </c>
      <c r="O82" s="152" t="s">
        <v>217</v>
      </c>
      <c r="P82" s="153" t="s">
        <v>217</v>
      </c>
      <c r="Q82" s="151" t="s">
        <v>217</v>
      </c>
      <c r="R82" s="128">
        <f>R83</f>
        <v>525900</v>
      </c>
    </row>
    <row r="83" spans="9:18" ht="31.5" x14ac:dyDescent="0.25">
      <c r="I83" s="150" t="s">
        <v>231</v>
      </c>
      <c r="J83" s="151">
        <v>954</v>
      </c>
      <c r="K83" s="152">
        <v>2</v>
      </c>
      <c r="L83" s="152">
        <v>3</v>
      </c>
      <c r="M83" s="152" t="s">
        <v>230</v>
      </c>
      <c r="N83" s="141" t="s">
        <v>232</v>
      </c>
      <c r="O83" s="152" t="s">
        <v>217</v>
      </c>
      <c r="P83" s="153" t="s">
        <v>217</v>
      </c>
      <c r="Q83" s="151" t="s">
        <v>217</v>
      </c>
      <c r="R83" s="128">
        <f>R84</f>
        <v>525900</v>
      </c>
    </row>
    <row r="84" spans="9:18" ht="47.25" x14ac:dyDescent="0.25">
      <c r="I84" s="150" t="s">
        <v>233</v>
      </c>
      <c r="J84" s="151">
        <v>954</v>
      </c>
      <c r="K84" s="152">
        <v>2</v>
      </c>
      <c r="L84" s="152">
        <v>3</v>
      </c>
      <c r="M84" s="152" t="s">
        <v>230</v>
      </c>
      <c r="N84" s="141" t="s">
        <v>232</v>
      </c>
      <c r="O84" s="152" t="s">
        <v>234</v>
      </c>
      <c r="P84" s="153" t="s">
        <v>217</v>
      </c>
      <c r="Q84" s="151" t="s">
        <v>217</v>
      </c>
      <c r="R84" s="128">
        <f>R85</f>
        <v>525900</v>
      </c>
    </row>
    <row r="85" spans="9:18" ht="47.25" x14ac:dyDescent="0.25">
      <c r="I85" s="154" t="s">
        <v>271</v>
      </c>
      <c r="J85" s="155">
        <v>954</v>
      </c>
      <c r="K85" s="156">
        <v>2</v>
      </c>
      <c r="L85" s="156">
        <v>3</v>
      </c>
      <c r="M85" s="156" t="s">
        <v>230</v>
      </c>
      <c r="N85" s="157" t="s">
        <v>232</v>
      </c>
      <c r="O85" s="156" t="s">
        <v>234</v>
      </c>
      <c r="P85" s="158" t="s">
        <v>272</v>
      </c>
      <c r="Q85" s="155" t="s">
        <v>217</v>
      </c>
      <c r="R85" s="159">
        <f>R86+R87</f>
        <v>525900</v>
      </c>
    </row>
    <row r="86" spans="9:18" ht="31.5" x14ac:dyDescent="0.25">
      <c r="I86" s="160" t="s">
        <v>237</v>
      </c>
      <c r="J86" s="161">
        <v>954</v>
      </c>
      <c r="K86" s="162">
        <v>2</v>
      </c>
      <c r="L86" s="163">
        <v>3</v>
      </c>
      <c r="M86" s="162" t="s">
        <v>230</v>
      </c>
      <c r="N86" s="164" t="s">
        <v>232</v>
      </c>
      <c r="O86" s="162" t="s">
        <v>234</v>
      </c>
      <c r="P86" s="165" t="s">
        <v>272</v>
      </c>
      <c r="Q86" s="166">
        <v>120</v>
      </c>
      <c r="R86" s="167">
        <v>500716</v>
      </c>
    </row>
    <row r="87" spans="9:18" ht="47.25" x14ac:dyDescent="0.25">
      <c r="I87" s="150" t="s">
        <v>225</v>
      </c>
      <c r="J87" s="168">
        <v>954</v>
      </c>
      <c r="K87" s="169">
        <v>2</v>
      </c>
      <c r="L87" s="152">
        <v>3</v>
      </c>
      <c r="M87" s="169" t="s">
        <v>230</v>
      </c>
      <c r="N87" s="140" t="s">
        <v>232</v>
      </c>
      <c r="O87" s="169" t="s">
        <v>234</v>
      </c>
      <c r="P87" s="170" t="s">
        <v>272</v>
      </c>
      <c r="Q87" s="171">
        <v>240</v>
      </c>
      <c r="R87" s="128">
        <v>25184</v>
      </c>
    </row>
    <row r="88" spans="9:18" ht="31.5" x14ac:dyDescent="0.25">
      <c r="I88" s="150" t="s">
        <v>188</v>
      </c>
      <c r="J88" s="151">
        <v>954</v>
      </c>
      <c r="K88" s="152">
        <v>3</v>
      </c>
      <c r="L88" s="152" t="s">
        <v>217</v>
      </c>
      <c r="M88" s="152" t="s">
        <v>217</v>
      </c>
      <c r="N88" s="141" t="s">
        <v>217</v>
      </c>
      <c r="O88" s="152" t="s">
        <v>217</v>
      </c>
      <c r="P88" s="153" t="s">
        <v>217</v>
      </c>
      <c r="Q88" s="151" t="s">
        <v>217</v>
      </c>
      <c r="R88" s="128">
        <f>R89+R99</f>
        <v>1499069.69</v>
      </c>
    </row>
    <row r="89" spans="9:18" x14ac:dyDescent="0.25">
      <c r="I89" s="150" t="s">
        <v>189</v>
      </c>
      <c r="J89" s="151">
        <v>954</v>
      </c>
      <c r="K89" s="152">
        <v>3</v>
      </c>
      <c r="L89" s="152">
        <v>10</v>
      </c>
      <c r="M89" s="152" t="s">
        <v>217</v>
      </c>
      <c r="N89" s="141" t="s">
        <v>217</v>
      </c>
      <c r="O89" s="152" t="s">
        <v>217</v>
      </c>
      <c r="P89" s="153" t="s">
        <v>217</v>
      </c>
      <c r="Q89" s="151" t="s">
        <v>217</v>
      </c>
      <c r="R89" s="128">
        <f>R90</f>
        <v>749069.69</v>
      </c>
    </row>
    <row r="90" spans="9:18" ht="47.25" x14ac:dyDescent="0.25">
      <c r="I90" s="150" t="s">
        <v>229</v>
      </c>
      <c r="J90" s="151">
        <v>954</v>
      </c>
      <c r="K90" s="152">
        <v>3</v>
      </c>
      <c r="L90" s="152">
        <v>10</v>
      </c>
      <c r="M90" s="152" t="s">
        <v>230</v>
      </c>
      <c r="N90" s="141" t="s">
        <v>217</v>
      </c>
      <c r="O90" s="152" t="s">
        <v>217</v>
      </c>
      <c r="P90" s="153" t="s">
        <v>217</v>
      </c>
      <c r="Q90" s="151" t="s">
        <v>217</v>
      </c>
      <c r="R90" s="128">
        <f>R91</f>
        <v>749069.69</v>
      </c>
    </row>
    <row r="91" spans="9:18" ht="47.25" x14ac:dyDescent="0.25">
      <c r="I91" s="150" t="s">
        <v>251</v>
      </c>
      <c r="J91" s="151">
        <v>954</v>
      </c>
      <c r="K91" s="152">
        <v>3</v>
      </c>
      <c r="L91" s="152">
        <v>10</v>
      </c>
      <c r="M91" s="152" t="s">
        <v>230</v>
      </c>
      <c r="N91" s="141" t="s">
        <v>252</v>
      </c>
      <c r="O91" s="152" t="s">
        <v>217</v>
      </c>
      <c r="P91" s="153" t="s">
        <v>217</v>
      </c>
      <c r="Q91" s="151" t="s">
        <v>217</v>
      </c>
      <c r="R91" s="128">
        <f>R92</f>
        <v>749069.69</v>
      </c>
    </row>
    <row r="92" spans="9:18" ht="47.25" x14ac:dyDescent="0.25">
      <c r="I92" s="150" t="s">
        <v>265</v>
      </c>
      <c r="J92" s="151">
        <v>954</v>
      </c>
      <c r="K92" s="152">
        <v>3</v>
      </c>
      <c r="L92" s="152">
        <v>10</v>
      </c>
      <c r="M92" s="152" t="s">
        <v>230</v>
      </c>
      <c r="N92" s="141" t="s">
        <v>252</v>
      </c>
      <c r="O92" s="152" t="s">
        <v>266</v>
      </c>
      <c r="P92" s="153" t="s">
        <v>217</v>
      </c>
      <c r="Q92" s="151" t="s">
        <v>217</v>
      </c>
      <c r="R92" s="128">
        <f>R93+R95+R97</f>
        <v>749069.69</v>
      </c>
    </row>
    <row r="93" spans="9:18" ht="47.25" x14ac:dyDescent="0.25">
      <c r="I93" s="154" t="s">
        <v>338</v>
      </c>
      <c r="J93" s="155">
        <v>954</v>
      </c>
      <c r="K93" s="156">
        <v>3</v>
      </c>
      <c r="L93" s="156">
        <v>10</v>
      </c>
      <c r="M93" s="156" t="s">
        <v>230</v>
      </c>
      <c r="N93" s="157" t="s">
        <v>252</v>
      </c>
      <c r="O93" s="156" t="s">
        <v>266</v>
      </c>
      <c r="P93" s="158" t="s">
        <v>339</v>
      </c>
      <c r="Q93" s="155" t="s">
        <v>217</v>
      </c>
      <c r="R93" s="159">
        <f>R94</f>
        <v>345578.99</v>
      </c>
    </row>
    <row r="94" spans="9:18" ht="47.25" x14ac:dyDescent="0.25">
      <c r="I94" s="172" t="s">
        <v>225</v>
      </c>
      <c r="J94" s="173">
        <v>954</v>
      </c>
      <c r="K94" s="174">
        <v>3</v>
      </c>
      <c r="L94" s="175">
        <v>10</v>
      </c>
      <c r="M94" s="174" t="s">
        <v>230</v>
      </c>
      <c r="N94" s="176" t="s">
        <v>252</v>
      </c>
      <c r="O94" s="174" t="s">
        <v>266</v>
      </c>
      <c r="P94" s="177" t="s">
        <v>339</v>
      </c>
      <c r="Q94" s="178">
        <v>240</v>
      </c>
      <c r="R94" s="179">
        <v>345578.99</v>
      </c>
    </row>
    <row r="95" spans="9:18" ht="31.5" x14ac:dyDescent="0.25">
      <c r="I95" s="154" t="s">
        <v>267</v>
      </c>
      <c r="J95" s="155">
        <v>954</v>
      </c>
      <c r="K95" s="156">
        <v>3</v>
      </c>
      <c r="L95" s="156">
        <v>10</v>
      </c>
      <c r="M95" s="156" t="s">
        <v>230</v>
      </c>
      <c r="N95" s="157" t="s">
        <v>252</v>
      </c>
      <c r="O95" s="156" t="s">
        <v>266</v>
      </c>
      <c r="P95" s="158" t="s">
        <v>268</v>
      </c>
      <c r="Q95" s="155" t="s">
        <v>217</v>
      </c>
      <c r="R95" s="159">
        <f>R96</f>
        <v>400000</v>
      </c>
    </row>
    <row r="96" spans="9:18" ht="47.25" x14ac:dyDescent="0.25">
      <c r="I96" s="172" t="s">
        <v>273</v>
      </c>
      <c r="J96" s="173">
        <v>954</v>
      </c>
      <c r="K96" s="174">
        <v>3</v>
      </c>
      <c r="L96" s="175">
        <v>10</v>
      </c>
      <c r="M96" s="174" t="s">
        <v>230</v>
      </c>
      <c r="N96" s="176" t="s">
        <v>252</v>
      </c>
      <c r="O96" s="174" t="s">
        <v>266</v>
      </c>
      <c r="P96" s="177" t="s">
        <v>268</v>
      </c>
      <c r="Q96" s="178">
        <v>630</v>
      </c>
      <c r="R96" s="179">
        <v>400000</v>
      </c>
    </row>
    <row r="97" spans="9:18" ht="47.25" x14ac:dyDescent="0.25">
      <c r="I97" s="154" t="s">
        <v>338</v>
      </c>
      <c r="J97" s="155">
        <v>954</v>
      </c>
      <c r="K97" s="156">
        <v>3</v>
      </c>
      <c r="L97" s="156">
        <v>10</v>
      </c>
      <c r="M97" s="156" t="s">
        <v>230</v>
      </c>
      <c r="N97" s="157" t="s">
        <v>252</v>
      </c>
      <c r="O97" s="156" t="s">
        <v>266</v>
      </c>
      <c r="P97" s="158" t="s">
        <v>340</v>
      </c>
      <c r="Q97" s="155" t="s">
        <v>217</v>
      </c>
      <c r="R97" s="159">
        <f>R98</f>
        <v>3490.7</v>
      </c>
    </row>
    <row r="98" spans="9:18" ht="47.25" x14ac:dyDescent="0.25">
      <c r="I98" s="172" t="s">
        <v>225</v>
      </c>
      <c r="J98" s="173">
        <v>954</v>
      </c>
      <c r="K98" s="174">
        <v>3</v>
      </c>
      <c r="L98" s="175">
        <v>10</v>
      </c>
      <c r="M98" s="174" t="s">
        <v>230</v>
      </c>
      <c r="N98" s="176" t="s">
        <v>252</v>
      </c>
      <c r="O98" s="174" t="s">
        <v>266</v>
      </c>
      <c r="P98" s="177" t="s">
        <v>340</v>
      </c>
      <c r="Q98" s="178">
        <v>240</v>
      </c>
      <c r="R98" s="179">
        <v>3490.7</v>
      </c>
    </row>
    <row r="99" spans="9:18" ht="47.25" x14ac:dyDescent="0.25">
      <c r="I99" s="150" t="s">
        <v>190</v>
      </c>
      <c r="J99" s="151">
        <v>954</v>
      </c>
      <c r="K99" s="152">
        <v>3</v>
      </c>
      <c r="L99" s="152">
        <v>14</v>
      </c>
      <c r="M99" s="152" t="s">
        <v>217</v>
      </c>
      <c r="N99" s="141" t="s">
        <v>217</v>
      </c>
      <c r="O99" s="152" t="s">
        <v>217</v>
      </c>
      <c r="P99" s="153" t="s">
        <v>217</v>
      </c>
      <c r="Q99" s="151" t="s">
        <v>217</v>
      </c>
      <c r="R99" s="128">
        <f>R100</f>
        <v>750000</v>
      </c>
    </row>
    <row r="100" spans="9:18" ht="47.25" x14ac:dyDescent="0.25">
      <c r="I100" s="150" t="s">
        <v>229</v>
      </c>
      <c r="J100" s="151">
        <v>954</v>
      </c>
      <c r="K100" s="152">
        <v>3</v>
      </c>
      <c r="L100" s="152">
        <v>14</v>
      </c>
      <c r="M100" s="152" t="s">
        <v>230</v>
      </c>
      <c r="N100" s="141" t="s">
        <v>217</v>
      </c>
      <c r="O100" s="152" t="s">
        <v>217</v>
      </c>
      <c r="P100" s="153" t="s">
        <v>217</v>
      </c>
      <c r="Q100" s="151" t="s">
        <v>217</v>
      </c>
      <c r="R100" s="128">
        <f>R101</f>
        <v>750000</v>
      </c>
    </row>
    <row r="101" spans="9:18" ht="47.25" x14ac:dyDescent="0.25">
      <c r="I101" s="150" t="s">
        <v>251</v>
      </c>
      <c r="J101" s="151">
        <v>954</v>
      </c>
      <c r="K101" s="152">
        <v>3</v>
      </c>
      <c r="L101" s="152">
        <v>14</v>
      </c>
      <c r="M101" s="152" t="s">
        <v>230</v>
      </c>
      <c r="N101" s="141" t="s">
        <v>252</v>
      </c>
      <c r="O101" s="152" t="s">
        <v>217</v>
      </c>
      <c r="P101" s="153" t="s">
        <v>217</v>
      </c>
      <c r="Q101" s="151" t="s">
        <v>217</v>
      </c>
      <c r="R101" s="128">
        <f>R102</f>
        <v>750000</v>
      </c>
    </row>
    <row r="102" spans="9:18" ht="47.25" x14ac:dyDescent="0.25">
      <c r="I102" s="150" t="s">
        <v>265</v>
      </c>
      <c r="J102" s="151">
        <v>954</v>
      </c>
      <c r="K102" s="152">
        <v>3</v>
      </c>
      <c r="L102" s="152">
        <v>14</v>
      </c>
      <c r="M102" s="152" t="s">
        <v>230</v>
      </c>
      <c r="N102" s="141" t="s">
        <v>252</v>
      </c>
      <c r="O102" s="152" t="s">
        <v>266</v>
      </c>
      <c r="P102" s="153" t="s">
        <v>217</v>
      </c>
      <c r="Q102" s="151" t="s">
        <v>217</v>
      </c>
      <c r="R102" s="128">
        <f>R103</f>
        <v>750000</v>
      </c>
    </row>
    <row r="103" spans="9:18" ht="63" x14ac:dyDescent="0.25">
      <c r="I103" s="154" t="s">
        <v>274</v>
      </c>
      <c r="J103" s="155">
        <v>954</v>
      </c>
      <c r="K103" s="156">
        <v>3</v>
      </c>
      <c r="L103" s="156">
        <v>14</v>
      </c>
      <c r="M103" s="156" t="s">
        <v>230</v>
      </c>
      <c r="N103" s="157" t="s">
        <v>252</v>
      </c>
      <c r="O103" s="156" t="s">
        <v>266</v>
      </c>
      <c r="P103" s="158" t="s">
        <v>275</v>
      </c>
      <c r="Q103" s="155" t="s">
        <v>217</v>
      </c>
      <c r="R103" s="159">
        <f>R104</f>
        <v>750000</v>
      </c>
    </row>
    <row r="104" spans="9:18" ht="47.25" x14ac:dyDescent="0.25">
      <c r="I104" s="172" t="s">
        <v>273</v>
      </c>
      <c r="J104" s="173">
        <v>954</v>
      </c>
      <c r="K104" s="174">
        <v>3</v>
      </c>
      <c r="L104" s="175">
        <v>14</v>
      </c>
      <c r="M104" s="174" t="s">
        <v>230</v>
      </c>
      <c r="N104" s="176" t="s">
        <v>252</v>
      </c>
      <c r="O104" s="174" t="s">
        <v>266</v>
      </c>
      <c r="P104" s="177" t="s">
        <v>275</v>
      </c>
      <c r="Q104" s="178">
        <v>630</v>
      </c>
      <c r="R104" s="179">
        <v>750000</v>
      </c>
    </row>
    <row r="105" spans="9:18" x14ac:dyDescent="0.25">
      <c r="I105" s="150" t="s">
        <v>191</v>
      </c>
      <c r="J105" s="151">
        <v>954</v>
      </c>
      <c r="K105" s="152">
        <v>4</v>
      </c>
      <c r="L105" s="152" t="s">
        <v>217</v>
      </c>
      <c r="M105" s="152" t="s">
        <v>217</v>
      </c>
      <c r="N105" s="141" t="s">
        <v>217</v>
      </c>
      <c r="O105" s="152" t="s">
        <v>217</v>
      </c>
      <c r="P105" s="153" t="s">
        <v>217</v>
      </c>
      <c r="Q105" s="151" t="s">
        <v>217</v>
      </c>
      <c r="R105" s="128">
        <f>R106+R118</f>
        <v>14283184.559999999</v>
      </c>
    </row>
    <row r="106" spans="9:18" x14ac:dyDescent="0.25">
      <c r="I106" s="150" t="s">
        <v>192</v>
      </c>
      <c r="J106" s="151">
        <v>954</v>
      </c>
      <c r="K106" s="152">
        <v>4</v>
      </c>
      <c r="L106" s="152">
        <v>9</v>
      </c>
      <c r="M106" s="152" t="s">
        <v>217</v>
      </c>
      <c r="N106" s="141" t="s">
        <v>217</v>
      </c>
      <c r="O106" s="152" t="s">
        <v>217</v>
      </c>
      <c r="P106" s="153" t="s">
        <v>217</v>
      </c>
      <c r="Q106" s="151" t="s">
        <v>217</v>
      </c>
      <c r="R106" s="128">
        <f>R107</f>
        <v>14248184.559999999</v>
      </c>
    </row>
    <row r="107" spans="9:18" ht="47.25" x14ac:dyDescent="0.25">
      <c r="I107" s="150" t="s">
        <v>229</v>
      </c>
      <c r="J107" s="151">
        <v>954</v>
      </c>
      <c r="K107" s="152">
        <v>4</v>
      </c>
      <c r="L107" s="152">
        <v>9</v>
      </c>
      <c r="M107" s="152" t="s">
        <v>230</v>
      </c>
      <c r="N107" s="141" t="s">
        <v>217</v>
      </c>
      <c r="O107" s="152" t="s">
        <v>217</v>
      </c>
      <c r="P107" s="153" t="s">
        <v>217</v>
      </c>
      <c r="Q107" s="151" t="s">
        <v>217</v>
      </c>
      <c r="R107" s="128">
        <f>R108</f>
        <v>14248184.559999999</v>
      </c>
    </row>
    <row r="108" spans="9:18" ht="31.5" x14ac:dyDescent="0.25">
      <c r="I108" s="150" t="s">
        <v>276</v>
      </c>
      <c r="J108" s="151">
        <v>954</v>
      </c>
      <c r="K108" s="152">
        <v>4</v>
      </c>
      <c r="L108" s="152">
        <v>9</v>
      </c>
      <c r="M108" s="152" t="s">
        <v>230</v>
      </c>
      <c r="N108" s="141" t="s">
        <v>277</v>
      </c>
      <c r="O108" s="152" t="s">
        <v>217</v>
      </c>
      <c r="P108" s="153" t="s">
        <v>217</v>
      </c>
      <c r="Q108" s="151" t="s">
        <v>217</v>
      </c>
      <c r="R108" s="128">
        <f>R109</f>
        <v>14248184.559999999</v>
      </c>
    </row>
    <row r="109" spans="9:18" ht="31.5" x14ac:dyDescent="0.25">
      <c r="I109" s="150" t="s">
        <v>278</v>
      </c>
      <c r="J109" s="151">
        <v>954</v>
      </c>
      <c r="K109" s="152">
        <v>4</v>
      </c>
      <c r="L109" s="152">
        <v>9</v>
      </c>
      <c r="M109" s="152" t="s">
        <v>230</v>
      </c>
      <c r="N109" s="141" t="s">
        <v>277</v>
      </c>
      <c r="O109" s="152" t="s">
        <v>258</v>
      </c>
      <c r="P109" s="153" t="s">
        <v>217</v>
      </c>
      <c r="Q109" s="151" t="s">
        <v>217</v>
      </c>
      <c r="R109" s="128">
        <f>R110+R112+R114+R116</f>
        <v>14248184.559999999</v>
      </c>
    </row>
    <row r="110" spans="9:18" ht="31.5" x14ac:dyDescent="0.25">
      <c r="I110" s="154" t="s">
        <v>279</v>
      </c>
      <c r="J110" s="155">
        <v>954</v>
      </c>
      <c r="K110" s="156">
        <v>4</v>
      </c>
      <c r="L110" s="156">
        <v>9</v>
      </c>
      <c r="M110" s="156" t="s">
        <v>230</v>
      </c>
      <c r="N110" s="157" t="s">
        <v>277</v>
      </c>
      <c r="O110" s="156" t="s">
        <v>258</v>
      </c>
      <c r="P110" s="158" t="s">
        <v>341</v>
      </c>
      <c r="Q110" s="155" t="s">
        <v>217</v>
      </c>
      <c r="R110" s="159">
        <f>R111</f>
        <v>1600000</v>
      </c>
    </row>
    <row r="111" spans="9:18" ht="47.25" x14ac:dyDescent="0.25">
      <c r="I111" s="172" t="s">
        <v>225</v>
      </c>
      <c r="J111" s="173">
        <v>954</v>
      </c>
      <c r="K111" s="174">
        <v>4</v>
      </c>
      <c r="L111" s="175">
        <v>9</v>
      </c>
      <c r="M111" s="174" t="s">
        <v>230</v>
      </c>
      <c r="N111" s="176" t="s">
        <v>277</v>
      </c>
      <c r="O111" s="174" t="s">
        <v>258</v>
      </c>
      <c r="P111" s="177" t="s">
        <v>341</v>
      </c>
      <c r="Q111" s="178">
        <v>240</v>
      </c>
      <c r="R111" s="179">
        <v>1600000</v>
      </c>
    </row>
    <row r="112" spans="9:18" ht="31.5" x14ac:dyDescent="0.25">
      <c r="I112" s="154" t="s">
        <v>279</v>
      </c>
      <c r="J112" s="155">
        <v>954</v>
      </c>
      <c r="K112" s="156">
        <v>4</v>
      </c>
      <c r="L112" s="156">
        <v>9</v>
      </c>
      <c r="M112" s="156" t="s">
        <v>230</v>
      </c>
      <c r="N112" s="157" t="s">
        <v>277</v>
      </c>
      <c r="O112" s="156" t="s">
        <v>258</v>
      </c>
      <c r="P112" s="158" t="s">
        <v>280</v>
      </c>
      <c r="Q112" s="155" t="s">
        <v>217</v>
      </c>
      <c r="R112" s="159">
        <f>R113</f>
        <v>4773184.5599999996</v>
      </c>
    </row>
    <row r="113" spans="9:18" ht="47.25" x14ac:dyDescent="0.25">
      <c r="I113" s="172" t="s">
        <v>225</v>
      </c>
      <c r="J113" s="173">
        <v>954</v>
      </c>
      <c r="K113" s="174">
        <v>4</v>
      </c>
      <c r="L113" s="175">
        <v>9</v>
      </c>
      <c r="M113" s="174" t="s">
        <v>230</v>
      </c>
      <c r="N113" s="176" t="s">
        <v>277</v>
      </c>
      <c r="O113" s="174" t="s">
        <v>258</v>
      </c>
      <c r="P113" s="177" t="s">
        <v>280</v>
      </c>
      <c r="Q113" s="178">
        <v>240</v>
      </c>
      <c r="R113" s="179">
        <v>4773184.5599999996</v>
      </c>
    </row>
    <row r="114" spans="9:18" ht="31.5" x14ac:dyDescent="0.25">
      <c r="I114" s="154" t="s">
        <v>279</v>
      </c>
      <c r="J114" s="155">
        <v>954</v>
      </c>
      <c r="K114" s="156">
        <v>4</v>
      </c>
      <c r="L114" s="156">
        <v>9</v>
      </c>
      <c r="M114" s="156" t="s">
        <v>230</v>
      </c>
      <c r="N114" s="157" t="s">
        <v>277</v>
      </c>
      <c r="O114" s="156" t="s">
        <v>258</v>
      </c>
      <c r="P114" s="158" t="s">
        <v>281</v>
      </c>
      <c r="Q114" s="155" t="s">
        <v>217</v>
      </c>
      <c r="R114" s="159">
        <f>R115</f>
        <v>7481000</v>
      </c>
    </row>
    <row r="115" spans="9:18" ht="47.25" x14ac:dyDescent="0.25">
      <c r="I115" s="172" t="s">
        <v>225</v>
      </c>
      <c r="J115" s="173">
        <v>954</v>
      </c>
      <c r="K115" s="174">
        <v>4</v>
      </c>
      <c r="L115" s="175">
        <v>9</v>
      </c>
      <c r="M115" s="174" t="s">
        <v>230</v>
      </c>
      <c r="N115" s="176" t="s">
        <v>277</v>
      </c>
      <c r="O115" s="174" t="s">
        <v>258</v>
      </c>
      <c r="P115" s="177" t="s">
        <v>281</v>
      </c>
      <c r="Q115" s="178">
        <v>240</v>
      </c>
      <c r="R115" s="179">
        <v>7481000</v>
      </c>
    </row>
    <row r="116" spans="9:18" ht="31.5" x14ac:dyDescent="0.25">
      <c r="I116" s="154" t="s">
        <v>279</v>
      </c>
      <c r="J116" s="155">
        <v>954</v>
      </c>
      <c r="K116" s="156">
        <v>4</v>
      </c>
      <c r="L116" s="156">
        <v>9</v>
      </c>
      <c r="M116" s="156" t="s">
        <v>230</v>
      </c>
      <c r="N116" s="157" t="s">
        <v>277</v>
      </c>
      <c r="O116" s="156" t="s">
        <v>258</v>
      </c>
      <c r="P116" s="158" t="s">
        <v>282</v>
      </c>
      <c r="Q116" s="155" t="s">
        <v>217</v>
      </c>
      <c r="R116" s="159">
        <f>R117</f>
        <v>394000</v>
      </c>
    </row>
    <row r="117" spans="9:18" ht="47.25" x14ac:dyDescent="0.25">
      <c r="I117" s="172" t="s">
        <v>225</v>
      </c>
      <c r="J117" s="173">
        <v>954</v>
      </c>
      <c r="K117" s="174">
        <v>4</v>
      </c>
      <c r="L117" s="175">
        <v>9</v>
      </c>
      <c r="M117" s="174" t="s">
        <v>230</v>
      </c>
      <c r="N117" s="176" t="s">
        <v>277</v>
      </c>
      <c r="O117" s="174" t="s">
        <v>258</v>
      </c>
      <c r="P117" s="177" t="s">
        <v>282</v>
      </c>
      <c r="Q117" s="178">
        <v>240</v>
      </c>
      <c r="R117" s="179">
        <v>394000</v>
      </c>
    </row>
    <row r="118" spans="9:18" ht="31.5" x14ac:dyDescent="0.25">
      <c r="I118" s="150" t="s">
        <v>283</v>
      </c>
      <c r="J118" s="151">
        <v>954</v>
      </c>
      <c r="K118" s="152">
        <v>4</v>
      </c>
      <c r="L118" s="152">
        <v>12</v>
      </c>
      <c r="M118" s="152" t="s">
        <v>217</v>
      </c>
      <c r="N118" s="141" t="s">
        <v>217</v>
      </c>
      <c r="O118" s="152" t="s">
        <v>217</v>
      </c>
      <c r="P118" s="153" t="s">
        <v>217</v>
      </c>
      <c r="Q118" s="151" t="s">
        <v>217</v>
      </c>
      <c r="R118" s="128">
        <f>R119</f>
        <v>35000</v>
      </c>
    </row>
    <row r="119" spans="9:18" ht="47.25" x14ac:dyDescent="0.25">
      <c r="I119" s="150" t="s">
        <v>229</v>
      </c>
      <c r="J119" s="151">
        <v>954</v>
      </c>
      <c r="K119" s="152">
        <v>4</v>
      </c>
      <c r="L119" s="152">
        <v>12</v>
      </c>
      <c r="M119" s="152" t="s">
        <v>230</v>
      </c>
      <c r="N119" s="141" t="s">
        <v>217</v>
      </c>
      <c r="O119" s="152" t="s">
        <v>217</v>
      </c>
      <c r="P119" s="153" t="s">
        <v>217</v>
      </c>
      <c r="Q119" s="151" t="s">
        <v>217</v>
      </c>
      <c r="R119" s="128">
        <f>R120</f>
        <v>35000</v>
      </c>
    </row>
    <row r="120" spans="9:18" ht="47.25" x14ac:dyDescent="0.25">
      <c r="I120" s="150" t="s">
        <v>251</v>
      </c>
      <c r="J120" s="151">
        <v>954</v>
      </c>
      <c r="K120" s="152">
        <v>4</v>
      </c>
      <c r="L120" s="152">
        <v>12</v>
      </c>
      <c r="M120" s="152" t="s">
        <v>230</v>
      </c>
      <c r="N120" s="141" t="s">
        <v>252</v>
      </c>
      <c r="O120" s="152" t="s">
        <v>217</v>
      </c>
      <c r="P120" s="153" t="s">
        <v>217</v>
      </c>
      <c r="Q120" s="151" t="s">
        <v>217</v>
      </c>
      <c r="R120" s="128">
        <f>R121</f>
        <v>35000</v>
      </c>
    </row>
    <row r="121" spans="9:18" ht="47.25" x14ac:dyDescent="0.25">
      <c r="I121" s="150" t="s">
        <v>284</v>
      </c>
      <c r="J121" s="151">
        <v>954</v>
      </c>
      <c r="K121" s="152">
        <v>4</v>
      </c>
      <c r="L121" s="152">
        <v>12</v>
      </c>
      <c r="M121" s="152" t="s">
        <v>230</v>
      </c>
      <c r="N121" s="141" t="s">
        <v>252</v>
      </c>
      <c r="O121" s="152" t="s">
        <v>285</v>
      </c>
      <c r="P121" s="153" t="s">
        <v>217</v>
      </c>
      <c r="Q121" s="151" t="s">
        <v>217</v>
      </c>
      <c r="R121" s="128">
        <f>R122</f>
        <v>35000</v>
      </c>
    </row>
    <row r="122" spans="9:18" ht="31.5" x14ac:dyDescent="0.25">
      <c r="I122" s="154" t="s">
        <v>286</v>
      </c>
      <c r="J122" s="155">
        <v>954</v>
      </c>
      <c r="K122" s="156">
        <v>4</v>
      </c>
      <c r="L122" s="156">
        <v>12</v>
      </c>
      <c r="M122" s="156" t="s">
        <v>230</v>
      </c>
      <c r="N122" s="157" t="s">
        <v>252</v>
      </c>
      <c r="O122" s="156" t="s">
        <v>285</v>
      </c>
      <c r="P122" s="158" t="s">
        <v>287</v>
      </c>
      <c r="Q122" s="155" t="s">
        <v>217</v>
      </c>
      <c r="R122" s="159">
        <f>R123</f>
        <v>35000</v>
      </c>
    </row>
    <row r="123" spans="9:18" ht="47.25" x14ac:dyDescent="0.25">
      <c r="I123" s="172" t="s">
        <v>225</v>
      </c>
      <c r="J123" s="173">
        <v>954</v>
      </c>
      <c r="K123" s="174">
        <v>4</v>
      </c>
      <c r="L123" s="175">
        <v>12</v>
      </c>
      <c r="M123" s="174" t="s">
        <v>230</v>
      </c>
      <c r="N123" s="176" t="s">
        <v>252</v>
      </c>
      <c r="O123" s="174" t="s">
        <v>285</v>
      </c>
      <c r="P123" s="177" t="s">
        <v>287</v>
      </c>
      <c r="Q123" s="178">
        <v>240</v>
      </c>
      <c r="R123" s="179">
        <v>35000</v>
      </c>
    </row>
    <row r="124" spans="9:18" x14ac:dyDescent="0.25">
      <c r="I124" s="150" t="s">
        <v>194</v>
      </c>
      <c r="J124" s="151">
        <v>954</v>
      </c>
      <c r="K124" s="152">
        <v>5</v>
      </c>
      <c r="L124" s="152" t="s">
        <v>217</v>
      </c>
      <c r="M124" s="152" t="s">
        <v>217</v>
      </c>
      <c r="N124" s="141" t="s">
        <v>217</v>
      </c>
      <c r="O124" s="152" t="s">
        <v>217</v>
      </c>
      <c r="P124" s="153" t="s">
        <v>217</v>
      </c>
      <c r="Q124" s="151" t="s">
        <v>217</v>
      </c>
      <c r="R124" s="128">
        <f>R125+R137+R151</f>
        <v>29898011.289999999</v>
      </c>
    </row>
    <row r="125" spans="9:18" x14ac:dyDescent="0.25">
      <c r="I125" s="150" t="s">
        <v>195</v>
      </c>
      <c r="J125" s="151">
        <v>954</v>
      </c>
      <c r="K125" s="152">
        <v>5</v>
      </c>
      <c r="L125" s="152">
        <v>1</v>
      </c>
      <c r="M125" s="152" t="s">
        <v>217</v>
      </c>
      <c r="N125" s="141" t="s">
        <v>217</v>
      </c>
      <c r="O125" s="152" t="s">
        <v>217</v>
      </c>
      <c r="P125" s="153" t="s">
        <v>217</v>
      </c>
      <c r="Q125" s="151" t="s">
        <v>217</v>
      </c>
      <c r="R125" s="128">
        <f>R126</f>
        <v>8142578.3300000001</v>
      </c>
    </row>
    <row r="126" spans="9:18" ht="47.25" x14ac:dyDescent="0.25">
      <c r="I126" s="150" t="s">
        <v>229</v>
      </c>
      <c r="J126" s="151">
        <v>954</v>
      </c>
      <c r="K126" s="152">
        <v>5</v>
      </c>
      <c r="L126" s="152">
        <v>1</v>
      </c>
      <c r="M126" s="152" t="s">
        <v>230</v>
      </c>
      <c r="N126" s="141" t="s">
        <v>217</v>
      </c>
      <c r="O126" s="152" t="s">
        <v>217</v>
      </c>
      <c r="P126" s="153" t="s">
        <v>217</v>
      </c>
      <c r="Q126" s="151" t="s">
        <v>217</v>
      </c>
      <c r="R126" s="128">
        <f>R127</f>
        <v>8142578.3300000001</v>
      </c>
    </row>
    <row r="127" spans="9:18" ht="31.5" x14ac:dyDescent="0.25">
      <c r="I127" s="150" t="s">
        <v>276</v>
      </c>
      <c r="J127" s="151">
        <v>954</v>
      </c>
      <c r="K127" s="152">
        <v>5</v>
      </c>
      <c r="L127" s="152">
        <v>1</v>
      </c>
      <c r="M127" s="152" t="s">
        <v>230</v>
      </c>
      <c r="N127" s="141" t="s">
        <v>277</v>
      </c>
      <c r="O127" s="152" t="s">
        <v>217</v>
      </c>
      <c r="P127" s="153" t="s">
        <v>217</v>
      </c>
      <c r="Q127" s="151" t="s">
        <v>217</v>
      </c>
      <c r="R127" s="128">
        <f>R128</f>
        <v>8142578.3300000001</v>
      </c>
    </row>
    <row r="128" spans="9:18" ht="31.5" x14ac:dyDescent="0.25">
      <c r="I128" s="150" t="s">
        <v>288</v>
      </c>
      <c r="J128" s="151">
        <v>954</v>
      </c>
      <c r="K128" s="152">
        <v>5</v>
      </c>
      <c r="L128" s="152">
        <v>1</v>
      </c>
      <c r="M128" s="152" t="s">
        <v>230</v>
      </c>
      <c r="N128" s="141" t="s">
        <v>277</v>
      </c>
      <c r="O128" s="152" t="s">
        <v>234</v>
      </c>
      <c r="P128" s="153" t="s">
        <v>217</v>
      </c>
      <c r="Q128" s="151" t="s">
        <v>217</v>
      </c>
      <c r="R128" s="128">
        <f>R129+R131+R133+R135</f>
        <v>8142578.3300000001</v>
      </c>
    </row>
    <row r="129" spans="9:18" ht="47.25" x14ac:dyDescent="0.25">
      <c r="I129" s="154" t="s">
        <v>289</v>
      </c>
      <c r="J129" s="155">
        <v>954</v>
      </c>
      <c r="K129" s="156">
        <v>5</v>
      </c>
      <c r="L129" s="156">
        <v>1</v>
      </c>
      <c r="M129" s="156" t="s">
        <v>230</v>
      </c>
      <c r="N129" s="157" t="s">
        <v>277</v>
      </c>
      <c r="O129" s="156" t="s">
        <v>234</v>
      </c>
      <c r="P129" s="158" t="s">
        <v>342</v>
      </c>
      <c r="Q129" s="155" t="s">
        <v>217</v>
      </c>
      <c r="R129" s="159">
        <f>R130</f>
        <v>7886110.0800000001</v>
      </c>
    </row>
    <row r="130" spans="9:18" ht="78.75" x14ac:dyDescent="0.25">
      <c r="I130" s="172" t="s">
        <v>291</v>
      </c>
      <c r="J130" s="173">
        <v>954</v>
      </c>
      <c r="K130" s="174">
        <v>5</v>
      </c>
      <c r="L130" s="175">
        <v>1</v>
      </c>
      <c r="M130" s="174" t="s">
        <v>230</v>
      </c>
      <c r="N130" s="176" t="s">
        <v>277</v>
      </c>
      <c r="O130" s="174" t="s">
        <v>234</v>
      </c>
      <c r="P130" s="177" t="s">
        <v>342</v>
      </c>
      <c r="Q130" s="178">
        <v>810</v>
      </c>
      <c r="R130" s="179">
        <v>7886110.0800000001</v>
      </c>
    </row>
    <row r="131" spans="9:18" ht="47.25" x14ac:dyDescent="0.25">
      <c r="I131" s="154" t="s">
        <v>289</v>
      </c>
      <c r="J131" s="155">
        <v>954</v>
      </c>
      <c r="K131" s="156">
        <v>5</v>
      </c>
      <c r="L131" s="156">
        <v>1</v>
      </c>
      <c r="M131" s="156" t="s">
        <v>230</v>
      </c>
      <c r="N131" s="157" t="s">
        <v>277</v>
      </c>
      <c r="O131" s="156" t="s">
        <v>234</v>
      </c>
      <c r="P131" s="158" t="s">
        <v>290</v>
      </c>
      <c r="Q131" s="155" t="s">
        <v>217</v>
      </c>
      <c r="R131" s="159">
        <f>R132</f>
        <v>57694.16</v>
      </c>
    </row>
    <row r="132" spans="9:18" ht="78.75" x14ac:dyDescent="0.25">
      <c r="I132" s="172" t="s">
        <v>291</v>
      </c>
      <c r="J132" s="173">
        <v>954</v>
      </c>
      <c r="K132" s="174">
        <v>5</v>
      </c>
      <c r="L132" s="175">
        <v>1</v>
      </c>
      <c r="M132" s="174" t="s">
        <v>230</v>
      </c>
      <c r="N132" s="176" t="s">
        <v>277</v>
      </c>
      <c r="O132" s="174" t="s">
        <v>234</v>
      </c>
      <c r="P132" s="177" t="s">
        <v>290</v>
      </c>
      <c r="Q132" s="178">
        <v>810</v>
      </c>
      <c r="R132" s="179">
        <v>57694.16</v>
      </c>
    </row>
    <row r="133" spans="9:18" ht="31.5" x14ac:dyDescent="0.25">
      <c r="I133" s="154" t="s">
        <v>343</v>
      </c>
      <c r="J133" s="155">
        <v>954</v>
      </c>
      <c r="K133" s="156">
        <v>5</v>
      </c>
      <c r="L133" s="156">
        <v>1</v>
      </c>
      <c r="M133" s="156" t="s">
        <v>230</v>
      </c>
      <c r="N133" s="157" t="s">
        <v>277</v>
      </c>
      <c r="O133" s="156" t="s">
        <v>234</v>
      </c>
      <c r="P133" s="158" t="s">
        <v>292</v>
      </c>
      <c r="Q133" s="155" t="s">
        <v>217</v>
      </c>
      <c r="R133" s="159">
        <f>R134</f>
        <v>188835.37</v>
      </c>
    </row>
    <row r="134" spans="9:18" ht="78.75" x14ac:dyDescent="0.25">
      <c r="I134" s="172" t="s">
        <v>291</v>
      </c>
      <c r="J134" s="173">
        <v>954</v>
      </c>
      <c r="K134" s="174">
        <v>5</v>
      </c>
      <c r="L134" s="175">
        <v>1</v>
      </c>
      <c r="M134" s="174" t="s">
        <v>230</v>
      </c>
      <c r="N134" s="176" t="s">
        <v>277</v>
      </c>
      <c r="O134" s="174" t="s">
        <v>234</v>
      </c>
      <c r="P134" s="177" t="s">
        <v>292</v>
      </c>
      <c r="Q134" s="178">
        <v>810</v>
      </c>
      <c r="R134" s="179">
        <v>188835.37</v>
      </c>
    </row>
    <row r="135" spans="9:18" ht="31.5" x14ac:dyDescent="0.25">
      <c r="I135" s="154" t="s">
        <v>343</v>
      </c>
      <c r="J135" s="155">
        <v>954</v>
      </c>
      <c r="K135" s="156">
        <v>5</v>
      </c>
      <c r="L135" s="156">
        <v>1</v>
      </c>
      <c r="M135" s="156" t="s">
        <v>230</v>
      </c>
      <c r="N135" s="157" t="s">
        <v>277</v>
      </c>
      <c r="O135" s="156" t="s">
        <v>234</v>
      </c>
      <c r="P135" s="158" t="s">
        <v>293</v>
      </c>
      <c r="Q135" s="155" t="s">
        <v>217</v>
      </c>
      <c r="R135" s="159">
        <f>R136</f>
        <v>9938.7199999999993</v>
      </c>
    </row>
    <row r="136" spans="9:18" ht="78.75" x14ac:dyDescent="0.25">
      <c r="I136" s="172" t="s">
        <v>291</v>
      </c>
      <c r="J136" s="173">
        <v>954</v>
      </c>
      <c r="K136" s="174">
        <v>5</v>
      </c>
      <c r="L136" s="175">
        <v>1</v>
      </c>
      <c r="M136" s="174" t="s">
        <v>230</v>
      </c>
      <c r="N136" s="176" t="s">
        <v>277</v>
      </c>
      <c r="O136" s="174" t="s">
        <v>234</v>
      </c>
      <c r="P136" s="177" t="s">
        <v>293</v>
      </c>
      <c r="Q136" s="178">
        <v>810</v>
      </c>
      <c r="R136" s="179">
        <v>9938.7199999999993</v>
      </c>
    </row>
    <row r="137" spans="9:18" x14ac:dyDescent="0.25">
      <c r="I137" s="150" t="s">
        <v>196</v>
      </c>
      <c r="J137" s="151">
        <v>954</v>
      </c>
      <c r="K137" s="152">
        <v>5</v>
      </c>
      <c r="L137" s="152">
        <v>2</v>
      </c>
      <c r="M137" s="152" t="s">
        <v>217</v>
      </c>
      <c r="N137" s="141" t="s">
        <v>217</v>
      </c>
      <c r="O137" s="152" t="s">
        <v>217</v>
      </c>
      <c r="P137" s="153" t="s">
        <v>217</v>
      </c>
      <c r="Q137" s="151" t="s">
        <v>217</v>
      </c>
      <c r="R137" s="128">
        <f>R138</f>
        <v>2161773.4300000002</v>
      </c>
    </row>
    <row r="138" spans="9:18" ht="47.25" x14ac:dyDescent="0.25">
      <c r="I138" s="150" t="s">
        <v>229</v>
      </c>
      <c r="J138" s="151">
        <v>954</v>
      </c>
      <c r="K138" s="152">
        <v>5</v>
      </c>
      <c r="L138" s="152">
        <v>2</v>
      </c>
      <c r="M138" s="152" t="s">
        <v>230</v>
      </c>
      <c r="N138" s="141" t="s">
        <v>217</v>
      </c>
      <c r="O138" s="152" t="s">
        <v>217</v>
      </c>
      <c r="P138" s="153" t="s">
        <v>217</v>
      </c>
      <c r="Q138" s="151" t="s">
        <v>217</v>
      </c>
      <c r="R138" s="128">
        <f>R139</f>
        <v>2161773.4300000002</v>
      </c>
    </row>
    <row r="139" spans="9:18" ht="31.5" x14ac:dyDescent="0.25">
      <c r="I139" s="150" t="s">
        <v>276</v>
      </c>
      <c r="J139" s="151">
        <v>954</v>
      </c>
      <c r="K139" s="152">
        <v>5</v>
      </c>
      <c r="L139" s="152">
        <v>2</v>
      </c>
      <c r="M139" s="152" t="s">
        <v>230</v>
      </c>
      <c r="N139" s="141" t="s">
        <v>277</v>
      </c>
      <c r="O139" s="152" t="s">
        <v>217</v>
      </c>
      <c r="P139" s="153" t="s">
        <v>217</v>
      </c>
      <c r="Q139" s="151" t="s">
        <v>217</v>
      </c>
      <c r="R139" s="128">
        <f>R140</f>
        <v>2161773.4300000002</v>
      </c>
    </row>
    <row r="140" spans="9:18" ht="31.5" x14ac:dyDescent="0.25">
      <c r="I140" s="150" t="s">
        <v>288</v>
      </c>
      <c r="J140" s="151">
        <v>954</v>
      </c>
      <c r="K140" s="152">
        <v>5</v>
      </c>
      <c r="L140" s="152">
        <v>2</v>
      </c>
      <c r="M140" s="152" t="s">
        <v>230</v>
      </c>
      <c r="N140" s="141" t="s">
        <v>277</v>
      </c>
      <c r="O140" s="152" t="s">
        <v>234</v>
      </c>
      <c r="P140" s="153" t="s">
        <v>217</v>
      </c>
      <c r="Q140" s="151" t="s">
        <v>217</v>
      </c>
      <c r="R140" s="128">
        <f>R141+R143+R145+R147+R149</f>
        <v>2161773.4300000002</v>
      </c>
    </row>
    <row r="141" spans="9:18" ht="47.25" x14ac:dyDescent="0.25">
      <c r="I141" s="154" t="s">
        <v>344</v>
      </c>
      <c r="J141" s="155">
        <v>954</v>
      </c>
      <c r="K141" s="156">
        <v>5</v>
      </c>
      <c r="L141" s="156">
        <v>2</v>
      </c>
      <c r="M141" s="156" t="s">
        <v>230</v>
      </c>
      <c r="N141" s="157" t="s">
        <v>277</v>
      </c>
      <c r="O141" s="156" t="s">
        <v>234</v>
      </c>
      <c r="P141" s="158" t="s">
        <v>345</v>
      </c>
      <c r="Q141" s="155" t="s">
        <v>217</v>
      </c>
      <c r="R141" s="159">
        <f>R142</f>
        <v>309959.76</v>
      </c>
    </row>
    <row r="142" spans="9:18" ht="47.25" x14ac:dyDescent="0.25">
      <c r="I142" s="172" t="s">
        <v>225</v>
      </c>
      <c r="J142" s="173">
        <v>954</v>
      </c>
      <c r="K142" s="174">
        <v>5</v>
      </c>
      <c r="L142" s="175">
        <v>2</v>
      </c>
      <c r="M142" s="174" t="s">
        <v>230</v>
      </c>
      <c r="N142" s="176" t="s">
        <v>277</v>
      </c>
      <c r="O142" s="174" t="s">
        <v>234</v>
      </c>
      <c r="P142" s="177" t="s">
        <v>345</v>
      </c>
      <c r="Q142" s="178">
        <v>240</v>
      </c>
      <c r="R142" s="179">
        <v>309959.76</v>
      </c>
    </row>
    <row r="143" spans="9:18" ht="110.25" x14ac:dyDescent="0.25">
      <c r="I143" s="154" t="s">
        <v>294</v>
      </c>
      <c r="J143" s="155">
        <v>954</v>
      </c>
      <c r="K143" s="156">
        <v>5</v>
      </c>
      <c r="L143" s="156">
        <v>2</v>
      </c>
      <c r="M143" s="156" t="s">
        <v>230</v>
      </c>
      <c r="N143" s="157" t="s">
        <v>277</v>
      </c>
      <c r="O143" s="156" t="s">
        <v>234</v>
      </c>
      <c r="P143" s="158" t="s">
        <v>295</v>
      </c>
      <c r="Q143" s="155" t="s">
        <v>217</v>
      </c>
      <c r="R143" s="159">
        <f>R144</f>
        <v>232000</v>
      </c>
    </row>
    <row r="144" spans="9:18" x14ac:dyDescent="0.25">
      <c r="I144" s="172" t="s">
        <v>228</v>
      </c>
      <c r="J144" s="173">
        <v>954</v>
      </c>
      <c r="K144" s="174">
        <v>5</v>
      </c>
      <c r="L144" s="175">
        <v>2</v>
      </c>
      <c r="M144" s="174" t="s">
        <v>230</v>
      </c>
      <c r="N144" s="176" t="s">
        <v>277</v>
      </c>
      <c r="O144" s="174" t="s">
        <v>234</v>
      </c>
      <c r="P144" s="177" t="s">
        <v>295</v>
      </c>
      <c r="Q144" s="178">
        <v>540</v>
      </c>
      <c r="R144" s="179">
        <v>232000</v>
      </c>
    </row>
    <row r="145" spans="9:18" ht="47.25" x14ac:dyDescent="0.25">
      <c r="I145" s="154" t="s">
        <v>344</v>
      </c>
      <c r="J145" s="155">
        <v>954</v>
      </c>
      <c r="K145" s="156">
        <v>5</v>
      </c>
      <c r="L145" s="156">
        <v>2</v>
      </c>
      <c r="M145" s="156" t="s">
        <v>230</v>
      </c>
      <c r="N145" s="157" t="s">
        <v>277</v>
      </c>
      <c r="O145" s="156" t="s">
        <v>234</v>
      </c>
      <c r="P145" s="158" t="s">
        <v>346</v>
      </c>
      <c r="Q145" s="155" t="s">
        <v>217</v>
      </c>
      <c r="R145" s="159">
        <f>R146</f>
        <v>16313.67</v>
      </c>
    </row>
    <row r="146" spans="9:18" ht="47.25" x14ac:dyDescent="0.25">
      <c r="I146" s="172" t="s">
        <v>225</v>
      </c>
      <c r="J146" s="173">
        <v>954</v>
      </c>
      <c r="K146" s="174">
        <v>5</v>
      </c>
      <c r="L146" s="175">
        <v>2</v>
      </c>
      <c r="M146" s="174" t="s">
        <v>230</v>
      </c>
      <c r="N146" s="176" t="s">
        <v>277</v>
      </c>
      <c r="O146" s="174" t="s">
        <v>234</v>
      </c>
      <c r="P146" s="177" t="s">
        <v>346</v>
      </c>
      <c r="Q146" s="178">
        <v>240</v>
      </c>
      <c r="R146" s="179">
        <v>16313.67</v>
      </c>
    </row>
    <row r="147" spans="9:18" ht="63" x14ac:dyDescent="0.25">
      <c r="I147" s="154" t="s">
        <v>296</v>
      </c>
      <c r="J147" s="155">
        <v>954</v>
      </c>
      <c r="K147" s="156">
        <v>5</v>
      </c>
      <c r="L147" s="156">
        <v>2</v>
      </c>
      <c r="M147" s="156" t="s">
        <v>230</v>
      </c>
      <c r="N147" s="157" t="s">
        <v>277</v>
      </c>
      <c r="O147" s="156" t="s">
        <v>234</v>
      </c>
      <c r="P147" s="158" t="s">
        <v>297</v>
      </c>
      <c r="Q147" s="155" t="s">
        <v>217</v>
      </c>
      <c r="R147" s="159">
        <f>R148</f>
        <v>1265000</v>
      </c>
    </row>
    <row r="148" spans="9:18" ht="78.75" x14ac:dyDescent="0.25">
      <c r="I148" s="172" t="s">
        <v>291</v>
      </c>
      <c r="J148" s="173">
        <v>954</v>
      </c>
      <c r="K148" s="174">
        <v>5</v>
      </c>
      <c r="L148" s="175">
        <v>2</v>
      </c>
      <c r="M148" s="174" t="s">
        <v>230</v>
      </c>
      <c r="N148" s="176" t="s">
        <v>277</v>
      </c>
      <c r="O148" s="174" t="s">
        <v>234</v>
      </c>
      <c r="P148" s="177" t="s">
        <v>297</v>
      </c>
      <c r="Q148" s="178">
        <v>810</v>
      </c>
      <c r="R148" s="179">
        <v>1265000</v>
      </c>
    </row>
    <row r="149" spans="9:18" ht="31.5" x14ac:dyDescent="0.25">
      <c r="I149" s="154" t="s">
        <v>298</v>
      </c>
      <c r="J149" s="155">
        <v>954</v>
      </c>
      <c r="K149" s="156">
        <v>5</v>
      </c>
      <c r="L149" s="156">
        <v>2</v>
      </c>
      <c r="M149" s="156" t="s">
        <v>230</v>
      </c>
      <c r="N149" s="157" t="s">
        <v>277</v>
      </c>
      <c r="O149" s="156" t="s">
        <v>234</v>
      </c>
      <c r="P149" s="158" t="s">
        <v>299</v>
      </c>
      <c r="Q149" s="155" t="s">
        <v>217</v>
      </c>
      <c r="R149" s="159">
        <f>R150</f>
        <v>338500</v>
      </c>
    </row>
    <row r="150" spans="9:18" ht="47.25" x14ac:dyDescent="0.25">
      <c r="I150" s="172" t="s">
        <v>225</v>
      </c>
      <c r="J150" s="173">
        <v>954</v>
      </c>
      <c r="K150" s="174">
        <v>5</v>
      </c>
      <c r="L150" s="175">
        <v>2</v>
      </c>
      <c r="M150" s="174" t="s">
        <v>230</v>
      </c>
      <c r="N150" s="176" t="s">
        <v>277</v>
      </c>
      <c r="O150" s="174" t="s">
        <v>234</v>
      </c>
      <c r="P150" s="177" t="s">
        <v>299</v>
      </c>
      <c r="Q150" s="178">
        <v>240</v>
      </c>
      <c r="R150" s="179">
        <v>338500</v>
      </c>
    </row>
    <row r="151" spans="9:18" x14ac:dyDescent="0.25">
      <c r="I151" s="150" t="s">
        <v>197</v>
      </c>
      <c r="J151" s="151">
        <v>954</v>
      </c>
      <c r="K151" s="152">
        <v>5</v>
      </c>
      <c r="L151" s="152">
        <v>3</v>
      </c>
      <c r="M151" s="152" t="s">
        <v>217</v>
      </c>
      <c r="N151" s="141" t="s">
        <v>217</v>
      </c>
      <c r="O151" s="152" t="s">
        <v>217</v>
      </c>
      <c r="P151" s="153" t="s">
        <v>217</v>
      </c>
      <c r="Q151" s="151" t="s">
        <v>217</v>
      </c>
      <c r="R151" s="128">
        <f>R152</f>
        <v>19593659.529999997</v>
      </c>
    </row>
    <row r="152" spans="9:18" ht="47.25" x14ac:dyDescent="0.25">
      <c r="I152" s="150" t="s">
        <v>229</v>
      </c>
      <c r="J152" s="151">
        <v>954</v>
      </c>
      <c r="K152" s="152">
        <v>5</v>
      </c>
      <c r="L152" s="152">
        <v>3</v>
      </c>
      <c r="M152" s="152" t="s">
        <v>230</v>
      </c>
      <c r="N152" s="141" t="s">
        <v>217</v>
      </c>
      <c r="O152" s="152" t="s">
        <v>217</v>
      </c>
      <c r="P152" s="153" t="s">
        <v>217</v>
      </c>
      <c r="Q152" s="151" t="s">
        <v>217</v>
      </c>
      <c r="R152" s="128">
        <f>R153</f>
        <v>19593659.529999997</v>
      </c>
    </row>
    <row r="153" spans="9:18" ht="31.5" x14ac:dyDescent="0.25">
      <c r="I153" s="150" t="s">
        <v>276</v>
      </c>
      <c r="J153" s="151">
        <v>954</v>
      </c>
      <c r="K153" s="152">
        <v>5</v>
      </c>
      <c r="L153" s="152">
        <v>3</v>
      </c>
      <c r="M153" s="152" t="s">
        <v>230</v>
      </c>
      <c r="N153" s="141" t="s">
        <v>277</v>
      </c>
      <c r="O153" s="152" t="s">
        <v>217</v>
      </c>
      <c r="P153" s="153" t="s">
        <v>217</v>
      </c>
      <c r="Q153" s="151" t="s">
        <v>217</v>
      </c>
      <c r="R153" s="128">
        <f>R154</f>
        <v>19593659.529999997</v>
      </c>
    </row>
    <row r="154" spans="9:18" ht="31.5" x14ac:dyDescent="0.25">
      <c r="I154" s="150" t="s">
        <v>288</v>
      </c>
      <c r="J154" s="151">
        <v>954</v>
      </c>
      <c r="K154" s="152">
        <v>5</v>
      </c>
      <c r="L154" s="152">
        <v>3</v>
      </c>
      <c r="M154" s="152" t="s">
        <v>230</v>
      </c>
      <c r="N154" s="141" t="s">
        <v>277</v>
      </c>
      <c r="O154" s="152" t="s">
        <v>234</v>
      </c>
      <c r="P154" s="153" t="s">
        <v>217</v>
      </c>
      <c r="Q154" s="151" t="s">
        <v>217</v>
      </c>
      <c r="R154" s="128">
        <f>R155+R158+R160+R163+R165+R168</f>
        <v>19593659.529999997</v>
      </c>
    </row>
    <row r="155" spans="9:18" x14ac:dyDescent="0.25">
      <c r="I155" s="154" t="s">
        <v>300</v>
      </c>
      <c r="J155" s="155">
        <v>954</v>
      </c>
      <c r="K155" s="156">
        <v>5</v>
      </c>
      <c r="L155" s="156">
        <v>3</v>
      </c>
      <c r="M155" s="156" t="s">
        <v>230</v>
      </c>
      <c r="N155" s="157" t="s">
        <v>277</v>
      </c>
      <c r="O155" s="156" t="s">
        <v>234</v>
      </c>
      <c r="P155" s="158" t="s">
        <v>347</v>
      </c>
      <c r="Q155" s="155" t="s">
        <v>217</v>
      </c>
      <c r="R155" s="159">
        <f>R156+R157</f>
        <v>5834242.4199999999</v>
      </c>
    </row>
    <row r="156" spans="9:18" ht="47.25" x14ac:dyDescent="0.25">
      <c r="I156" s="160" t="s">
        <v>225</v>
      </c>
      <c r="J156" s="161">
        <v>954</v>
      </c>
      <c r="K156" s="162">
        <v>5</v>
      </c>
      <c r="L156" s="163">
        <v>3</v>
      </c>
      <c r="M156" s="162" t="s">
        <v>230</v>
      </c>
      <c r="N156" s="164" t="s">
        <v>277</v>
      </c>
      <c r="O156" s="162" t="s">
        <v>234</v>
      </c>
      <c r="P156" s="165" t="s">
        <v>347</v>
      </c>
      <c r="Q156" s="166">
        <v>240</v>
      </c>
      <c r="R156" s="167">
        <v>4420242.42</v>
      </c>
    </row>
    <row r="157" spans="9:18" ht="78.75" x14ac:dyDescent="0.25">
      <c r="I157" s="150" t="s">
        <v>291</v>
      </c>
      <c r="J157" s="168">
        <v>954</v>
      </c>
      <c r="K157" s="169">
        <v>5</v>
      </c>
      <c r="L157" s="152">
        <v>3</v>
      </c>
      <c r="M157" s="169" t="s">
        <v>230</v>
      </c>
      <c r="N157" s="140" t="s">
        <v>277</v>
      </c>
      <c r="O157" s="169" t="s">
        <v>234</v>
      </c>
      <c r="P157" s="170" t="s">
        <v>347</v>
      </c>
      <c r="Q157" s="171">
        <v>810</v>
      </c>
      <c r="R157" s="128">
        <v>1414000</v>
      </c>
    </row>
    <row r="158" spans="9:18" ht="31.5" x14ac:dyDescent="0.25">
      <c r="I158" s="154" t="s">
        <v>301</v>
      </c>
      <c r="J158" s="155">
        <v>954</v>
      </c>
      <c r="K158" s="156">
        <v>5</v>
      </c>
      <c r="L158" s="156">
        <v>3</v>
      </c>
      <c r="M158" s="156" t="s">
        <v>230</v>
      </c>
      <c r="N158" s="157" t="s">
        <v>277</v>
      </c>
      <c r="O158" s="156" t="s">
        <v>234</v>
      </c>
      <c r="P158" s="158" t="s">
        <v>302</v>
      </c>
      <c r="Q158" s="155" t="s">
        <v>217</v>
      </c>
      <c r="R158" s="159">
        <f>R159</f>
        <v>5859481.7699999996</v>
      </c>
    </row>
    <row r="159" spans="9:18" ht="47.25" x14ac:dyDescent="0.25">
      <c r="I159" s="172" t="s">
        <v>225</v>
      </c>
      <c r="J159" s="173">
        <v>954</v>
      </c>
      <c r="K159" s="174">
        <v>5</v>
      </c>
      <c r="L159" s="175">
        <v>3</v>
      </c>
      <c r="M159" s="174" t="s">
        <v>230</v>
      </c>
      <c r="N159" s="176" t="s">
        <v>277</v>
      </c>
      <c r="O159" s="174" t="s">
        <v>234</v>
      </c>
      <c r="P159" s="177" t="s">
        <v>302</v>
      </c>
      <c r="Q159" s="178">
        <v>240</v>
      </c>
      <c r="R159" s="179">
        <v>5859481.7699999996</v>
      </c>
    </row>
    <row r="160" spans="9:18" ht="63" x14ac:dyDescent="0.25">
      <c r="I160" s="154" t="s">
        <v>348</v>
      </c>
      <c r="J160" s="155">
        <v>954</v>
      </c>
      <c r="K160" s="156">
        <v>5</v>
      </c>
      <c r="L160" s="156">
        <v>3</v>
      </c>
      <c r="M160" s="156" t="s">
        <v>230</v>
      </c>
      <c r="N160" s="157" t="s">
        <v>277</v>
      </c>
      <c r="O160" s="156" t="s">
        <v>234</v>
      </c>
      <c r="P160" s="158" t="s">
        <v>349</v>
      </c>
      <c r="Q160" s="155" t="s">
        <v>217</v>
      </c>
      <c r="R160" s="159">
        <f>R161+R162</f>
        <v>4761165</v>
      </c>
    </row>
    <row r="161" spans="9:18" ht="47.25" x14ac:dyDescent="0.25">
      <c r="I161" s="160" t="s">
        <v>225</v>
      </c>
      <c r="J161" s="161">
        <v>954</v>
      </c>
      <c r="K161" s="162">
        <v>5</v>
      </c>
      <c r="L161" s="163">
        <v>3</v>
      </c>
      <c r="M161" s="162" t="s">
        <v>230</v>
      </c>
      <c r="N161" s="164" t="s">
        <v>277</v>
      </c>
      <c r="O161" s="162" t="s">
        <v>234</v>
      </c>
      <c r="P161" s="165" t="s">
        <v>349</v>
      </c>
      <c r="Q161" s="166">
        <v>240</v>
      </c>
      <c r="R161" s="167">
        <v>4070145</v>
      </c>
    </row>
    <row r="162" spans="9:18" ht="78.75" x14ac:dyDescent="0.25">
      <c r="I162" s="150" t="s">
        <v>291</v>
      </c>
      <c r="J162" s="168">
        <v>954</v>
      </c>
      <c r="K162" s="169">
        <v>5</v>
      </c>
      <c r="L162" s="152">
        <v>3</v>
      </c>
      <c r="M162" s="169" t="s">
        <v>230</v>
      </c>
      <c r="N162" s="140" t="s">
        <v>277</v>
      </c>
      <c r="O162" s="169" t="s">
        <v>234</v>
      </c>
      <c r="P162" s="170" t="s">
        <v>349</v>
      </c>
      <c r="Q162" s="171">
        <v>810</v>
      </c>
      <c r="R162" s="128">
        <v>691020</v>
      </c>
    </row>
    <row r="163" spans="9:18" ht="47.25" x14ac:dyDescent="0.25">
      <c r="I163" s="154" t="s">
        <v>350</v>
      </c>
      <c r="J163" s="155">
        <v>954</v>
      </c>
      <c r="K163" s="156">
        <v>5</v>
      </c>
      <c r="L163" s="156">
        <v>3</v>
      </c>
      <c r="M163" s="156" t="s">
        <v>230</v>
      </c>
      <c r="N163" s="157" t="s">
        <v>277</v>
      </c>
      <c r="O163" s="156" t="s">
        <v>234</v>
      </c>
      <c r="P163" s="158" t="s">
        <v>351</v>
      </c>
      <c r="Q163" s="155" t="s">
        <v>217</v>
      </c>
      <c r="R163" s="159">
        <f>R164</f>
        <v>2936211.96</v>
      </c>
    </row>
    <row r="164" spans="9:18" ht="47.25" x14ac:dyDescent="0.25">
      <c r="I164" s="172" t="s">
        <v>225</v>
      </c>
      <c r="J164" s="173">
        <v>954</v>
      </c>
      <c r="K164" s="174">
        <v>5</v>
      </c>
      <c r="L164" s="175">
        <v>3</v>
      </c>
      <c r="M164" s="174" t="s">
        <v>230</v>
      </c>
      <c r="N164" s="176" t="s">
        <v>277</v>
      </c>
      <c r="O164" s="174" t="s">
        <v>234</v>
      </c>
      <c r="P164" s="177" t="s">
        <v>351</v>
      </c>
      <c r="Q164" s="178">
        <v>240</v>
      </c>
      <c r="R164" s="179">
        <v>2936211.96</v>
      </c>
    </row>
    <row r="165" spans="9:18" ht="63" x14ac:dyDescent="0.25">
      <c r="I165" s="154" t="s">
        <v>348</v>
      </c>
      <c r="J165" s="155">
        <v>954</v>
      </c>
      <c r="K165" s="156">
        <v>5</v>
      </c>
      <c r="L165" s="156">
        <v>3</v>
      </c>
      <c r="M165" s="156" t="s">
        <v>230</v>
      </c>
      <c r="N165" s="157" t="s">
        <v>277</v>
      </c>
      <c r="O165" s="156" t="s">
        <v>234</v>
      </c>
      <c r="P165" s="158" t="s">
        <v>352</v>
      </c>
      <c r="Q165" s="155" t="s">
        <v>217</v>
      </c>
      <c r="R165" s="159">
        <f>R166+R167</f>
        <v>48092.58</v>
      </c>
    </row>
    <row r="166" spans="9:18" ht="47.25" x14ac:dyDescent="0.25">
      <c r="I166" s="160" t="s">
        <v>225</v>
      </c>
      <c r="J166" s="161">
        <v>954</v>
      </c>
      <c r="K166" s="162">
        <v>5</v>
      </c>
      <c r="L166" s="163">
        <v>3</v>
      </c>
      <c r="M166" s="162" t="s">
        <v>230</v>
      </c>
      <c r="N166" s="164" t="s">
        <v>277</v>
      </c>
      <c r="O166" s="162" t="s">
        <v>234</v>
      </c>
      <c r="P166" s="165" t="s">
        <v>352</v>
      </c>
      <c r="Q166" s="166">
        <v>240</v>
      </c>
      <c r="R166" s="167">
        <v>41112.58</v>
      </c>
    </row>
    <row r="167" spans="9:18" ht="78.75" x14ac:dyDescent="0.25">
      <c r="I167" s="150" t="s">
        <v>291</v>
      </c>
      <c r="J167" s="168">
        <v>954</v>
      </c>
      <c r="K167" s="169">
        <v>5</v>
      </c>
      <c r="L167" s="152">
        <v>3</v>
      </c>
      <c r="M167" s="169" t="s">
        <v>230</v>
      </c>
      <c r="N167" s="140" t="s">
        <v>277</v>
      </c>
      <c r="O167" s="169" t="s">
        <v>234</v>
      </c>
      <c r="P167" s="170" t="s">
        <v>352</v>
      </c>
      <c r="Q167" s="171">
        <v>810</v>
      </c>
      <c r="R167" s="128">
        <v>6980</v>
      </c>
    </row>
    <row r="168" spans="9:18" ht="47.25" x14ac:dyDescent="0.25">
      <c r="I168" s="154" t="s">
        <v>350</v>
      </c>
      <c r="J168" s="155">
        <v>954</v>
      </c>
      <c r="K168" s="156">
        <v>5</v>
      </c>
      <c r="L168" s="156">
        <v>3</v>
      </c>
      <c r="M168" s="156" t="s">
        <v>230</v>
      </c>
      <c r="N168" s="157" t="s">
        <v>277</v>
      </c>
      <c r="O168" s="156" t="s">
        <v>234</v>
      </c>
      <c r="P168" s="158" t="s">
        <v>353</v>
      </c>
      <c r="Q168" s="155" t="s">
        <v>217</v>
      </c>
      <c r="R168" s="159">
        <f>R169</f>
        <v>154465.79999999999</v>
      </c>
    </row>
    <row r="169" spans="9:18" ht="47.25" x14ac:dyDescent="0.25">
      <c r="I169" s="172" t="s">
        <v>225</v>
      </c>
      <c r="J169" s="173">
        <v>954</v>
      </c>
      <c r="K169" s="174">
        <v>5</v>
      </c>
      <c r="L169" s="175">
        <v>3</v>
      </c>
      <c r="M169" s="174" t="s">
        <v>230</v>
      </c>
      <c r="N169" s="176" t="s">
        <v>277</v>
      </c>
      <c r="O169" s="174" t="s">
        <v>234</v>
      </c>
      <c r="P169" s="177" t="s">
        <v>353</v>
      </c>
      <c r="Q169" s="178">
        <v>240</v>
      </c>
      <c r="R169" s="179">
        <v>154465.79999999999</v>
      </c>
    </row>
    <row r="170" spans="9:18" x14ac:dyDescent="0.25">
      <c r="I170" s="150" t="s">
        <v>198</v>
      </c>
      <c r="J170" s="151">
        <v>954</v>
      </c>
      <c r="K170" s="152">
        <v>7</v>
      </c>
      <c r="L170" s="152" t="s">
        <v>217</v>
      </c>
      <c r="M170" s="152" t="s">
        <v>217</v>
      </c>
      <c r="N170" s="141" t="s">
        <v>217</v>
      </c>
      <c r="O170" s="152" t="s">
        <v>217</v>
      </c>
      <c r="P170" s="153" t="s">
        <v>217</v>
      </c>
      <c r="Q170" s="151" t="s">
        <v>217</v>
      </c>
      <c r="R170" s="128">
        <f>R171</f>
        <v>400000</v>
      </c>
    </row>
    <row r="171" spans="9:18" x14ac:dyDescent="0.25">
      <c r="I171" s="150" t="s">
        <v>199</v>
      </c>
      <c r="J171" s="151">
        <v>954</v>
      </c>
      <c r="K171" s="152">
        <v>7</v>
      </c>
      <c r="L171" s="152">
        <v>7</v>
      </c>
      <c r="M171" s="152" t="s">
        <v>217</v>
      </c>
      <c r="N171" s="141" t="s">
        <v>217</v>
      </c>
      <c r="O171" s="152" t="s">
        <v>217</v>
      </c>
      <c r="P171" s="153" t="s">
        <v>217</v>
      </c>
      <c r="Q171" s="151" t="s">
        <v>217</v>
      </c>
      <c r="R171" s="128">
        <f>R172</f>
        <v>400000</v>
      </c>
    </row>
    <row r="172" spans="9:18" ht="47.25" x14ac:dyDescent="0.25">
      <c r="I172" s="150" t="s">
        <v>229</v>
      </c>
      <c r="J172" s="151">
        <v>954</v>
      </c>
      <c r="K172" s="152">
        <v>7</v>
      </c>
      <c r="L172" s="152">
        <v>7</v>
      </c>
      <c r="M172" s="152" t="s">
        <v>230</v>
      </c>
      <c r="N172" s="141" t="s">
        <v>217</v>
      </c>
      <c r="O172" s="152" t="s">
        <v>217</v>
      </c>
      <c r="P172" s="153" t="s">
        <v>217</v>
      </c>
      <c r="Q172" s="151" t="s">
        <v>217</v>
      </c>
      <c r="R172" s="128">
        <f>R173</f>
        <v>400000</v>
      </c>
    </row>
    <row r="173" spans="9:18" x14ac:dyDescent="0.25">
      <c r="I173" s="150" t="s">
        <v>303</v>
      </c>
      <c r="J173" s="151">
        <v>954</v>
      </c>
      <c r="K173" s="152">
        <v>7</v>
      </c>
      <c r="L173" s="152">
        <v>7</v>
      </c>
      <c r="M173" s="152" t="s">
        <v>230</v>
      </c>
      <c r="N173" s="141" t="s">
        <v>304</v>
      </c>
      <c r="O173" s="152" t="s">
        <v>217</v>
      </c>
      <c r="P173" s="153" t="s">
        <v>217</v>
      </c>
      <c r="Q173" s="151" t="s">
        <v>217</v>
      </c>
      <c r="R173" s="128">
        <f>R174</f>
        <v>400000</v>
      </c>
    </row>
    <row r="174" spans="9:18" ht="63" x14ac:dyDescent="0.25">
      <c r="I174" s="150" t="s">
        <v>305</v>
      </c>
      <c r="J174" s="151">
        <v>954</v>
      </c>
      <c r="K174" s="152">
        <v>7</v>
      </c>
      <c r="L174" s="152">
        <v>7</v>
      </c>
      <c r="M174" s="152" t="s">
        <v>230</v>
      </c>
      <c r="N174" s="141" t="s">
        <v>304</v>
      </c>
      <c r="O174" s="152" t="s">
        <v>234</v>
      </c>
      <c r="P174" s="153" t="s">
        <v>217</v>
      </c>
      <c r="Q174" s="151" t="s">
        <v>217</v>
      </c>
      <c r="R174" s="128">
        <f>R175</f>
        <v>400000</v>
      </c>
    </row>
    <row r="175" spans="9:18" ht="47.25" x14ac:dyDescent="0.25">
      <c r="I175" s="154" t="s">
        <v>354</v>
      </c>
      <c r="J175" s="155">
        <v>954</v>
      </c>
      <c r="K175" s="156">
        <v>7</v>
      </c>
      <c r="L175" s="156">
        <v>7</v>
      </c>
      <c r="M175" s="156" t="s">
        <v>230</v>
      </c>
      <c r="N175" s="157" t="s">
        <v>304</v>
      </c>
      <c r="O175" s="156" t="s">
        <v>234</v>
      </c>
      <c r="P175" s="158" t="s">
        <v>306</v>
      </c>
      <c r="Q175" s="155" t="s">
        <v>217</v>
      </c>
      <c r="R175" s="159">
        <f>R176+R177</f>
        <v>400000</v>
      </c>
    </row>
    <row r="176" spans="9:18" ht="31.5" x14ac:dyDescent="0.25">
      <c r="I176" s="160" t="s">
        <v>307</v>
      </c>
      <c r="J176" s="161">
        <v>954</v>
      </c>
      <c r="K176" s="162">
        <v>7</v>
      </c>
      <c r="L176" s="163">
        <v>7</v>
      </c>
      <c r="M176" s="162" t="s">
        <v>230</v>
      </c>
      <c r="N176" s="164" t="s">
        <v>304</v>
      </c>
      <c r="O176" s="162" t="s">
        <v>234</v>
      </c>
      <c r="P176" s="165" t="s">
        <v>306</v>
      </c>
      <c r="Q176" s="166">
        <v>110</v>
      </c>
      <c r="R176" s="167">
        <v>99869.6</v>
      </c>
    </row>
    <row r="177" spans="9:18" ht="47.25" x14ac:dyDescent="0.25">
      <c r="I177" s="150" t="s">
        <v>225</v>
      </c>
      <c r="J177" s="168">
        <v>954</v>
      </c>
      <c r="K177" s="169">
        <v>7</v>
      </c>
      <c r="L177" s="152">
        <v>7</v>
      </c>
      <c r="M177" s="169" t="s">
        <v>230</v>
      </c>
      <c r="N177" s="140" t="s">
        <v>304</v>
      </c>
      <c r="O177" s="169" t="s">
        <v>234</v>
      </c>
      <c r="P177" s="170" t="s">
        <v>306</v>
      </c>
      <c r="Q177" s="171">
        <v>240</v>
      </c>
      <c r="R177" s="128">
        <v>300130.40000000002</v>
      </c>
    </row>
    <row r="178" spans="9:18" x14ac:dyDescent="0.25">
      <c r="I178" s="150" t="s">
        <v>355</v>
      </c>
      <c r="J178" s="151">
        <v>954</v>
      </c>
      <c r="K178" s="152">
        <v>8</v>
      </c>
      <c r="L178" s="152" t="s">
        <v>217</v>
      </c>
      <c r="M178" s="152" t="s">
        <v>217</v>
      </c>
      <c r="N178" s="141" t="s">
        <v>217</v>
      </c>
      <c r="O178" s="152" t="s">
        <v>217</v>
      </c>
      <c r="P178" s="153" t="s">
        <v>217</v>
      </c>
      <c r="Q178" s="151" t="s">
        <v>217</v>
      </c>
      <c r="R178" s="128">
        <f>R179</f>
        <v>12707600</v>
      </c>
    </row>
    <row r="179" spans="9:18" x14ac:dyDescent="0.25">
      <c r="I179" s="150" t="s">
        <v>201</v>
      </c>
      <c r="J179" s="151">
        <v>954</v>
      </c>
      <c r="K179" s="152">
        <v>8</v>
      </c>
      <c r="L179" s="152">
        <v>1</v>
      </c>
      <c r="M179" s="152" t="s">
        <v>217</v>
      </c>
      <c r="N179" s="141" t="s">
        <v>217</v>
      </c>
      <c r="O179" s="152" t="s">
        <v>217</v>
      </c>
      <c r="P179" s="153" t="s">
        <v>217</v>
      </c>
      <c r="Q179" s="151" t="s">
        <v>217</v>
      </c>
      <c r="R179" s="128">
        <f>R180</f>
        <v>12707600</v>
      </c>
    </row>
    <row r="180" spans="9:18" ht="47.25" x14ac:dyDescent="0.25">
      <c r="I180" s="150" t="s">
        <v>229</v>
      </c>
      <c r="J180" s="151">
        <v>954</v>
      </c>
      <c r="K180" s="152">
        <v>8</v>
      </c>
      <c r="L180" s="152">
        <v>1</v>
      </c>
      <c r="M180" s="152" t="s">
        <v>230</v>
      </c>
      <c r="N180" s="141" t="s">
        <v>217</v>
      </c>
      <c r="O180" s="152" t="s">
        <v>217</v>
      </c>
      <c r="P180" s="153" t="s">
        <v>217</v>
      </c>
      <c r="Q180" s="151" t="s">
        <v>217</v>
      </c>
      <c r="R180" s="128">
        <f>R181</f>
        <v>12707600</v>
      </c>
    </row>
    <row r="181" spans="9:18" x14ac:dyDescent="0.25">
      <c r="I181" s="150" t="s">
        <v>303</v>
      </c>
      <c r="J181" s="151">
        <v>954</v>
      </c>
      <c r="K181" s="152">
        <v>8</v>
      </c>
      <c r="L181" s="152">
        <v>1</v>
      </c>
      <c r="M181" s="152" t="s">
        <v>230</v>
      </c>
      <c r="N181" s="141" t="s">
        <v>304</v>
      </c>
      <c r="O181" s="152" t="s">
        <v>217</v>
      </c>
      <c r="P181" s="153" t="s">
        <v>217</v>
      </c>
      <c r="Q181" s="151" t="s">
        <v>217</v>
      </c>
      <c r="R181" s="128">
        <f>R182</f>
        <v>12707600</v>
      </c>
    </row>
    <row r="182" spans="9:18" ht="31.5" x14ac:dyDescent="0.25">
      <c r="I182" s="150" t="s">
        <v>308</v>
      </c>
      <c r="J182" s="151">
        <v>954</v>
      </c>
      <c r="K182" s="152">
        <v>8</v>
      </c>
      <c r="L182" s="152">
        <v>1</v>
      </c>
      <c r="M182" s="152" t="s">
        <v>230</v>
      </c>
      <c r="N182" s="141" t="s">
        <v>304</v>
      </c>
      <c r="O182" s="152" t="s">
        <v>258</v>
      </c>
      <c r="P182" s="153" t="s">
        <v>217</v>
      </c>
      <c r="Q182" s="151" t="s">
        <v>217</v>
      </c>
      <c r="R182" s="128">
        <f>R183+R185+R187+R189</f>
        <v>12707600</v>
      </c>
    </row>
    <row r="183" spans="9:18" ht="47.25" x14ac:dyDescent="0.25">
      <c r="I183" s="154" t="s">
        <v>309</v>
      </c>
      <c r="J183" s="155">
        <v>954</v>
      </c>
      <c r="K183" s="156">
        <v>8</v>
      </c>
      <c r="L183" s="156">
        <v>1</v>
      </c>
      <c r="M183" s="156" t="s">
        <v>230</v>
      </c>
      <c r="N183" s="157" t="s">
        <v>304</v>
      </c>
      <c r="O183" s="156" t="s">
        <v>258</v>
      </c>
      <c r="P183" s="158" t="s">
        <v>356</v>
      </c>
      <c r="Q183" s="155" t="s">
        <v>217</v>
      </c>
      <c r="R183" s="159">
        <f>R184</f>
        <v>4388000</v>
      </c>
    </row>
    <row r="184" spans="9:18" x14ac:dyDescent="0.25">
      <c r="I184" s="172" t="s">
        <v>310</v>
      </c>
      <c r="J184" s="173">
        <v>954</v>
      </c>
      <c r="K184" s="174">
        <v>8</v>
      </c>
      <c r="L184" s="175">
        <v>1</v>
      </c>
      <c r="M184" s="174" t="s">
        <v>230</v>
      </c>
      <c r="N184" s="176" t="s">
        <v>304</v>
      </c>
      <c r="O184" s="174" t="s">
        <v>258</v>
      </c>
      <c r="P184" s="177" t="s">
        <v>356</v>
      </c>
      <c r="Q184" s="178">
        <v>610</v>
      </c>
      <c r="R184" s="179">
        <v>4388000</v>
      </c>
    </row>
    <row r="185" spans="9:18" ht="31.5" x14ac:dyDescent="0.25">
      <c r="I185" s="154" t="s">
        <v>311</v>
      </c>
      <c r="J185" s="155">
        <v>954</v>
      </c>
      <c r="K185" s="156">
        <v>8</v>
      </c>
      <c r="L185" s="156">
        <v>1</v>
      </c>
      <c r="M185" s="156" t="s">
        <v>230</v>
      </c>
      <c r="N185" s="157" t="s">
        <v>304</v>
      </c>
      <c r="O185" s="156" t="s">
        <v>258</v>
      </c>
      <c r="P185" s="158" t="s">
        <v>312</v>
      </c>
      <c r="Q185" s="155" t="s">
        <v>217</v>
      </c>
      <c r="R185" s="159">
        <f>R186</f>
        <v>22000</v>
      </c>
    </row>
    <row r="186" spans="9:18" x14ac:dyDescent="0.25">
      <c r="I186" s="172" t="s">
        <v>228</v>
      </c>
      <c r="J186" s="173">
        <v>954</v>
      </c>
      <c r="K186" s="174">
        <v>8</v>
      </c>
      <c r="L186" s="175">
        <v>1</v>
      </c>
      <c r="M186" s="174" t="s">
        <v>230</v>
      </c>
      <c r="N186" s="176" t="s">
        <v>304</v>
      </c>
      <c r="O186" s="174" t="s">
        <v>258</v>
      </c>
      <c r="P186" s="177" t="s">
        <v>312</v>
      </c>
      <c r="Q186" s="178">
        <v>540</v>
      </c>
      <c r="R186" s="179">
        <v>22000</v>
      </c>
    </row>
    <row r="187" spans="9:18" ht="31.5" x14ac:dyDescent="0.25">
      <c r="I187" s="154" t="s">
        <v>313</v>
      </c>
      <c r="J187" s="155">
        <v>954</v>
      </c>
      <c r="K187" s="156">
        <v>8</v>
      </c>
      <c r="L187" s="156">
        <v>1</v>
      </c>
      <c r="M187" s="156" t="s">
        <v>230</v>
      </c>
      <c r="N187" s="157" t="s">
        <v>304</v>
      </c>
      <c r="O187" s="156" t="s">
        <v>258</v>
      </c>
      <c r="P187" s="158" t="s">
        <v>314</v>
      </c>
      <c r="Q187" s="155" t="s">
        <v>217</v>
      </c>
      <c r="R187" s="159">
        <f>R188</f>
        <v>9600</v>
      </c>
    </row>
    <row r="188" spans="9:18" ht="47.25" x14ac:dyDescent="0.25">
      <c r="I188" s="172" t="s">
        <v>225</v>
      </c>
      <c r="J188" s="173">
        <v>954</v>
      </c>
      <c r="K188" s="174">
        <v>8</v>
      </c>
      <c r="L188" s="175">
        <v>1</v>
      </c>
      <c r="M188" s="174" t="s">
        <v>230</v>
      </c>
      <c r="N188" s="176" t="s">
        <v>304</v>
      </c>
      <c r="O188" s="174" t="s">
        <v>258</v>
      </c>
      <c r="P188" s="177" t="s">
        <v>314</v>
      </c>
      <c r="Q188" s="178">
        <v>240</v>
      </c>
      <c r="R188" s="179">
        <v>9600</v>
      </c>
    </row>
    <row r="189" spans="9:18" ht="31.5" x14ac:dyDescent="0.25">
      <c r="I189" s="154" t="s">
        <v>315</v>
      </c>
      <c r="J189" s="155">
        <v>954</v>
      </c>
      <c r="K189" s="156">
        <v>8</v>
      </c>
      <c r="L189" s="156">
        <v>1</v>
      </c>
      <c r="M189" s="156" t="s">
        <v>230</v>
      </c>
      <c r="N189" s="157" t="s">
        <v>304</v>
      </c>
      <c r="O189" s="156" t="s">
        <v>258</v>
      </c>
      <c r="P189" s="158" t="s">
        <v>316</v>
      </c>
      <c r="Q189" s="155" t="s">
        <v>217</v>
      </c>
      <c r="R189" s="159">
        <f>R190</f>
        <v>8288000</v>
      </c>
    </row>
    <row r="190" spans="9:18" x14ac:dyDescent="0.25">
      <c r="I190" s="172" t="s">
        <v>310</v>
      </c>
      <c r="J190" s="173">
        <v>954</v>
      </c>
      <c r="K190" s="174">
        <v>8</v>
      </c>
      <c r="L190" s="175">
        <v>1</v>
      </c>
      <c r="M190" s="174" t="s">
        <v>230</v>
      </c>
      <c r="N190" s="176" t="s">
        <v>304</v>
      </c>
      <c r="O190" s="174" t="s">
        <v>258</v>
      </c>
      <c r="P190" s="177" t="s">
        <v>316</v>
      </c>
      <c r="Q190" s="178">
        <v>610</v>
      </c>
      <c r="R190" s="179">
        <v>8288000</v>
      </c>
    </row>
    <row r="191" spans="9:18" x14ac:dyDescent="0.25">
      <c r="I191" s="150" t="s">
        <v>202</v>
      </c>
      <c r="J191" s="151">
        <v>954</v>
      </c>
      <c r="K191" s="152">
        <v>10</v>
      </c>
      <c r="L191" s="152" t="s">
        <v>217</v>
      </c>
      <c r="M191" s="152" t="s">
        <v>217</v>
      </c>
      <c r="N191" s="141" t="s">
        <v>217</v>
      </c>
      <c r="O191" s="152" t="s">
        <v>217</v>
      </c>
      <c r="P191" s="153" t="s">
        <v>217</v>
      </c>
      <c r="Q191" s="151" t="s">
        <v>217</v>
      </c>
      <c r="R191" s="128">
        <f>R192+R198</f>
        <v>18944971.07</v>
      </c>
    </row>
    <row r="192" spans="9:18" x14ac:dyDescent="0.25">
      <c r="I192" s="150" t="s">
        <v>203</v>
      </c>
      <c r="J192" s="151">
        <v>954</v>
      </c>
      <c r="K192" s="152">
        <v>10</v>
      </c>
      <c r="L192" s="152">
        <v>1</v>
      </c>
      <c r="M192" s="152" t="s">
        <v>217</v>
      </c>
      <c r="N192" s="141" t="s">
        <v>217</v>
      </c>
      <c r="O192" s="152" t="s">
        <v>217</v>
      </c>
      <c r="P192" s="153" t="s">
        <v>217</v>
      </c>
      <c r="Q192" s="151" t="s">
        <v>217</v>
      </c>
      <c r="R192" s="128">
        <f>R193</f>
        <v>322200</v>
      </c>
    </row>
    <row r="193" spans="9:18" ht="47.25" x14ac:dyDescent="0.25">
      <c r="I193" s="150" t="s">
        <v>229</v>
      </c>
      <c r="J193" s="151">
        <v>954</v>
      </c>
      <c r="K193" s="152">
        <v>10</v>
      </c>
      <c r="L193" s="152">
        <v>1</v>
      </c>
      <c r="M193" s="152" t="s">
        <v>230</v>
      </c>
      <c r="N193" s="141" t="s">
        <v>217</v>
      </c>
      <c r="O193" s="152" t="s">
        <v>217</v>
      </c>
      <c r="P193" s="153" t="s">
        <v>217</v>
      </c>
      <c r="Q193" s="151" t="s">
        <v>217</v>
      </c>
      <c r="R193" s="128">
        <f>R194</f>
        <v>322200</v>
      </c>
    </row>
    <row r="194" spans="9:18" x14ac:dyDescent="0.25">
      <c r="I194" s="150" t="s">
        <v>303</v>
      </c>
      <c r="J194" s="151">
        <v>954</v>
      </c>
      <c r="K194" s="152">
        <v>10</v>
      </c>
      <c r="L194" s="152">
        <v>1</v>
      </c>
      <c r="M194" s="152" t="s">
        <v>230</v>
      </c>
      <c r="N194" s="141" t="s">
        <v>304</v>
      </c>
      <c r="O194" s="152" t="s">
        <v>217</v>
      </c>
      <c r="P194" s="153" t="s">
        <v>217</v>
      </c>
      <c r="Q194" s="151" t="s">
        <v>217</v>
      </c>
      <c r="R194" s="128">
        <f>R195</f>
        <v>322200</v>
      </c>
    </row>
    <row r="195" spans="9:18" ht="47.25" x14ac:dyDescent="0.25">
      <c r="I195" s="150" t="s">
        <v>317</v>
      </c>
      <c r="J195" s="151">
        <v>954</v>
      </c>
      <c r="K195" s="152">
        <v>10</v>
      </c>
      <c r="L195" s="152">
        <v>1</v>
      </c>
      <c r="M195" s="152" t="s">
        <v>230</v>
      </c>
      <c r="N195" s="141" t="s">
        <v>304</v>
      </c>
      <c r="O195" s="152" t="s">
        <v>285</v>
      </c>
      <c r="P195" s="153" t="s">
        <v>217</v>
      </c>
      <c r="Q195" s="151" t="s">
        <v>217</v>
      </c>
      <c r="R195" s="128">
        <f>R196</f>
        <v>322200</v>
      </c>
    </row>
    <row r="196" spans="9:18" ht="47.25" x14ac:dyDescent="0.25">
      <c r="I196" s="154" t="s">
        <v>318</v>
      </c>
      <c r="J196" s="155">
        <v>954</v>
      </c>
      <c r="K196" s="156">
        <v>10</v>
      </c>
      <c r="L196" s="156">
        <v>1</v>
      </c>
      <c r="M196" s="156" t="s">
        <v>230</v>
      </c>
      <c r="N196" s="157" t="s">
        <v>304</v>
      </c>
      <c r="O196" s="156" t="s">
        <v>285</v>
      </c>
      <c r="P196" s="158" t="s">
        <v>319</v>
      </c>
      <c r="Q196" s="155" t="s">
        <v>217</v>
      </c>
      <c r="R196" s="159">
        <f>R197</f>
        <v>322200</v>
      </c>
    </row>
    <row r="197" spans="9:18" ht="31.5" x14ac:dyDescent="0.25">
      <c r="I197" s="172" t="s">
        <v>320</v>
      </c>
      <c r="J197" s="173">
        <v>954</v>
      </c>
      <c r="K197" s="174">
        <v>10</v>
      </c>
      <c r="L197" s="175">
        <v>1</v>
      </c>
      <c r="M197" s="174" t="s">
        <v>230</v>
      </c>
      <c r="N197" s="176" t="s">
        <v>304</v>
      </c>
      <c r="O197" s="174" t="s">
        <v>285</v>
      </c>
      <c r="P197" s="177" t="s">
        <v>319</v>
      </c>
      <c r="Q197" s="178">
        <v>320</v>
      </c>
      <c r="R197" s="179">
        <v>322200</v>
      </c>
    </row>
    <row r="198" spans="9:18" ht="31.5" x14ac:dyDescent="0.25">
      <c r="I198" s="150" t="s">
        <v>321</v>
      </c>
      <c r="J198" s="151">
        <v>954</v>
      </c>
      <c r="K198" s="152">
        <v>10</v>
      </c>
      <c r="L198" s="152">
        <v>6</v>
      </c>
      <c r="M198" s="152" t="s">
        <v>217</v>
      </c>
      <c r="N198" s="141" t="s">
        <v>217</v>
      </c>
      <c r="O198" s="152" t="s">
        <v>217</v>
      </c>
      <c r="P198" s="153" t="s">
        <v>217</v>
      </c>
      <c r="Q198" s="151" t="s">
        <v>217</v>
      </c>
      <c r="R198" s="128">
        <f>R199</f>
        <v>18622771.07</v>
      </c>
    </row>
    <row r="199" spans="9:18" ht="47.25" x14ac:dyDescent="0.25">
      <c r="I199" s="150" t="s">
        <v>229</v>
      </c>
      <c r="J199" s="151">
        <v>954</v>
      </c>
      <c r="K199" s="152">
        <v>10</v>
      </c>
      <c r="L199" s="152">
        <v>6</v>
      </c>
      <c r="M199" s="152" t="s">
        <v>230</v>
      </c>
      <c r="N199" s="141" t="s">
        <v>217</v>
      </c>
      <c r="O199" s="152" t="s">
        <v>217</v>
      </c>
      <c r="P199" s="153" t="s">
        <v>217</v>
      </c>
      <c r="Q199" s="151" t="s">
        <v>217</v>
      </c>
      <c r="R199" s="128">
        <f>R200+R204</f>
        <v>18622771.07</v>
      </c>
    </row>
    <row r="200" spans="9:18" ht="47.25" x14ac:dyDescent="0.25">
      <c r="I200" s="150" t="s">
        <v>251</v>
      </c>
      <c r="J200" s="151">
        <v>954</v>
      </c>
      <c r="K200" s="152">
        <v>10</v>
      </c>
      <c r="L200" s="152">
        <v>6</v>
      </c>
      <c r="M200" s="152" t="s">
        <v>230</v>
      </c>
      <c r="N200" s="141" t="s">
        <v>252</v>
      </c>
      <c r="O200" s="152" t="s">
        <v>217</v>
      </c>
      <c r="P200" s="153" t="s">
        <v>217</v>
      </c>
      <c r="Q200" s="151" t="s">
        <v>217</v>
      </c>
      <c r="R200" s="128">
        <f>R201</f>
        <v>798293.41</v>
      </c>
    </row>
    <row r="201" spans="9:18" ht="31.5" x14ac:dyDescent="0.25">
      <c r="I201" s="150" t="s">
        <v>253</v>
      </c>
      <c r="J201" s="151">
        <v>954</v>
      </c>
      <c r="K201" s="152">
        <v>10</v>
      </c>
      <c r="L201" s="152">
        <v>6</v>
      </c>
      <c r="M201" s="152" t="s">
        <v>230</v>
      </c>
      <c r="N201" s="141" t="s">
        <v>252</v>
      </c>
      <c r="O201" s="152" t="s">
        <v>234</v>
      </c>
      <c r="P201" s="153" t="s">
        <v>217</v>
      </c>
      <c r="Q201" s="151" t="s">
        <v>217</v>
      </c>
      <c r="R201" s="128">
        <f>R202</f>
        <v>798293.41</v>
      </c>
    </row>
    <row r="202" spans="9:18" ht="94.5" x14ac:dyDescent="0.25">
      <c r="I202" s="154" t="s">
        <v>357</v>
      </c>
      <c r="J202" s="155">
        <v>954</v>
      </c>
      <c r="K202" s="156">
        <v>10</v>
      </c>
      <c r="L202" s="156">
        <v>6</v>
      </c>
      <c r="M202" s="156" t="s">
        <v>230</v>
      </c>
      <c r="N202" s="157" t="s">
        <v>252</v>
      </c>
      <c r="O202" s="156" t="s">
        <v>234</v>
      </c>
      <c r="P202" s="158" t="s">
        <v>358</v>
      </c>
      <c r="Q202" s="155" t="s">
        <v>217</v>
      </c>
      <c r="R202" s="159">
        <f>R203</f>
        <v>798293.41</v>
      </c>
    </row>
    <row r="203" spans="9:18" ht="47.25" x14ac:dyDescent="0.25">
      <c r="I203" s="172" t="s">
        <v>225</v>
      </c>
      <c r="J203" s="173">
        <v>954</v>
      </c>
      <c r="K203" s="174">
        <v>10</v>
      </c>
      <c r="L203" s="175">
        <v>6</v>
      </c>
      <c r="M203" s="174" t="s">
        <v>230</v>
      </c>
      <c r="N203" s="176" t="s">
        <v>252</v>
      </c>
      <c r="O203" s="174" t="s">
        <v>234</v>
      </c>
      <c r="P203" s="177" t="s">
        <v>358</v>
      </c>
      <c r="Q203" s="178">
        <v>240</v>
      </c>
      <c r="R203" s="179">
        <v>798293.41</v>
      </c>
    </row>
    <row r="204" spans="9:18" ht="31.5" x14ac:dyDescent="0.25">
      <c r="I204" s="150" t="s">
        <v>231</v>
      </c>
      <c r="J204" s="151">
        <v>954</v>
      </c>
      <c r="K204" s="152">
        <v>10</v>
      </c>
      <c r="L204" s="152">
        <v>6</v>
      </c>
      <c r="M204" s="152" t="s">
        <v>230</v>
      </c>
      <c r="N204" s="141" t="s">
        <v>232</v>
      </c>
      <c r="O204" s="152" t="s">
        <v>217</v>
      </c>
      <c r="P204" s="153" t="s">
        <v>217</v>
      </c>
      <c r="Q204" s="151" t="s">
        <v>217</v>
      </c>
      <c r="R204" s="128">
        <f>R205</f>
        <v>17824477.66</v>
      </c>
    </row>
    <row r="205" spans="9:18" ht="47.25" x14ac:dyDescent="0.25">
      <c r="I205" s="150" t="s">
        <v>233</v>
      </c>
      <c r="J205" s="151">
        <v>954</v>
      </c>
      <c r="K205" s="152">
        <v>10</v>
      </c>
      <c r="L205" s="152">
        <v>6</v>
      </c>
      <c r="M205" s="152" t="s">
        <v>230</v>
      </c>
      <c r="N205" s="141" t="s">
        <v>232</v>
      </c>
      <c r="O205" s="152" t="s">
        <v>234</v>
      </c>
      <c r="P205" s="153" t="s">
        <v>217</v>
      </c>
      <c r="Q205" s="151" t="s">
        <v>217</v>
      </c>
      <c r="R205" s="128">
        <f>R206+R208</f>
        <v>17824477.66</v>
      </c>
    </row>
    <row r="206" spans="9:18" x14ac:dyDescent="0.25">
      <c r="I206" s="154" t="s">
        <v>235</v>
      </c>
      <c r="J206" s="155">
        <v>954</v>
      </c>
      <c r="K206" s="156">
        <v>10</v>
      </c>
      <c r="L206" s="156">
        <v>6</v>
      </c>
      <c r="M206" s="156" t="s">
        <v>230</v>
      </c>
      <c r="N206" s="157" t="s">
        <v>232</v>
      </c>
      <c r="O206" s="156" t="s">
        <v>234</v>
      </c>
      <c r="P206" s="158" t="s">
        <v>236</v>
      </c>
      <c r="Q206" s="155" t="s">
        <v>217</v>
      </c>
      <c r="R206" s="159">
        <f>R207</f>
        <v>2150785.4</v>
      </c>
    </row>
    <row r="207" spans="9:18" x14ac:dyDescent="0.25">
      <c r="I207" s="172" t="s">
        <v>322</v>
      </c>
      <c r="J207" s="173">
        <v>954</v>
      </c>
      <c r="K207" s="174">
        <v>10</v>
      </c>
      <c r="L207" s="175">
        <v>6</v>
      </c>
      <c r="M207" s="174" t="s">
        <v>230</v>
      </c>
      <c r="N207" s="176" t="s">
        <v>232</v>
      </c>
      <c r="O207" s="174" t="s">
        <v>234</v>
      </c>
      <c r="P207" s="177" t="s">
        <v>236</v>
      </c>
      <c r="Q207" s="178">
        <v>360</v>
      </c>
      <c r="R207" s="179">
        <v>2150785.4</v>
      </c>
    </row>
    <row r="208" spans="9:18" ht="31.5" x14ac:dyDescent="0.25">
      <c r="I208" s="154" t="s">
        <v>222</v>
      </c>
      <c r="J208" s="155">
        <v>954</v>
      </c>
      <c r="K208" s="156">
        <v>10</v>
      </c>
      <c r="L208" s="156">
        <v>6</v>
      </c>
      <c r="M208" s="156" t="s">
        <v>230</v>
      </c>
      <c r="N208" s="157" t="s">
        <v>232</v>
      </c>
      <c r="O208" s="156" t="s">
        <v>234</v>
      </c>
      <c r="P208" s="158" t="s">
        <v>224</v>
      </c>
      <c r="Q208" s="155" t="s">
        <v>217</v>
      </c>
      <c r="R208" s="159">
        <f>R209</f>
        <v>15673692.26</v>
      </c>
    </row>
    <row r="209" spans="9:18" x14ac:dyDescent="0.25">
      <c r="I209" s="172" t="s">
        <v>322</v>
      </c>
      <c r="J209" s="173">
        <v>954</v>
      </c>
      <c r="K209" s="174">
        <v>10</v>
      </c>
      <c r="L209" s="175">
        <v>6</v>
      </c>
      <c r="M209" s="174" t="s">
        <v>230</v>
      </c>
      <c r="N209" s="176" t="s">
        <v>232</v>
      </c>
      <c r="O209" s="174" t="s">
        <v>234</v>
      </c>
      <c r="P209" s="177" t="s">
        <v>224</v>
      </c>
      <c r="Q209" s="178">
        <v>360</v>
      </c>
      <c r="R209" s="179">
        <v>15673692.26</v>
      </c>
    </row>
    <row r="210" spans="9:18" x14ac:dyDescent="0.25">
      <c r="I210" s="150" t="s">
        <v>205</v>
      </c>
      <c r="J210" s="151">
        <v>954</v>
      </c>
      <c r="K210" s="152">
        <v>11</v>
      </c>
      <c r="L210" s="152" t="s">
        <v>217</v>
      </c>
      <c r="M210" s="152" t="s">
        <v>217</v>
      </c>
      <c r="N210" s="141" t="s">
        <v>217</v>
      </c>
      <c r="O210" s="152" t="s">
        <v>217</v>
      </c>
      <c r="P210" s="153" t="s">
        <v>217</v>
      </c>
      <c r="Q210" s="151" t="s">
        <v>217</v>
      </c>
      <c r="R210" s="128">
        <f>R211</f>
        <v>7832889.1299999999</v>
      </c>
    </row>
    <row r="211" spans="9:18" x14ac:dyDescent="0.25">
      <c r="I211" s="150" t="s">
        <v>323</v>
      </c>
      <c r="J211" s="151">
        <v>954</v>
      </c>
      <c r="K211" s="152">
        <v>11</v>
      </c>
      <c r="L211" s="152">
        <v>1</v>
      </c>
      <c r="M211" s="152" t="s">
        <v>217</v>
      </c>
      <c r="N211" s="141" t="s">
        <v>217</v>
      </c>
      <c r="O211" s="152" t="s">
        <v>217</v>
      </c>
      <c r="P211" s="153" t="s">
        <v>217</v>
      </c>
      <c r="Q211" s="151" t="s">
        <v>217</v>
      </c>
      <c r="R211" s="128">
        <f>R212</f>
        <v>7832889.1299999999</v>
      </c>
    </row>
    <row r="212" spans="9:18" ht="47.25" x14ac:dyDescent="0.25">
      <c r="I212" s="150" t="s">
        <v>229</v>
      </c>
      <c r="J212" s="151">
        <v>954</v>
      </c>
      <c r="K212" s="152">
        <v>11</v>
      </c>
      <c r="L212" s="152">
        <v>1</v>
      </c>
      <c r="M212" s="152" t="s">
        <v>230</v>
      </c>
      <c r="N212" s="141" t="s">
        <v>217</v>
      </c>
      <c r="O212" s="152" t="s">
        <v>217</v>
      </c>
      <c r="P212" s="153" t="s">
        <v>217</v>
      </c>
      <c r="Q212" s="151" t="s">
        <v>217</v>
      </c>
      <c r="R212" s="128">
        <f>R213</f>
        <v>7832889.1299999999</v>
      </c>
    </row>
    <row r="213" spans="9:18" x14ac:dyDescent="0.25">
      <c r="I213" s="150" t="s">
        <v>303</v>
      </c>
      <c r="J213" s="151">
        <v>954</v>
      </c>
      <c r="K213" s="152">
        <v>11</v>
      </c>
      <c r="L213" s="152">
        <v>1</v>
      </c>
      <c r="M213" s="152" t="s">
        <v>230</v>
      </c>
      <c r="N213" s="141" t="s">
        <v>304</v>
      </c>
      <c r="O213" s="152" t="s">
        <v>217</v>
      </c>
      <c r="P213" s="153" t="s">
        <v>217</v>
      </c>
      <c r="Q213" s="151" t="s">
        <v>217</v>
      </c>
      <c r="R213" s="128">
        <f>R214</f>
        <v>7832889.1299999999</v>
      </c>
    </row>
    <row r="214" spans="9:18" ht="31.5" x14ac:dyDescent="0.25">
      <c r="I214" s="150" t="s">
        <v>324</v>
      </c>
      <c r="J214" s="151">
        <v>954</v>
      </c>
      <c r="K214" s="152">
        <v>11</v>
      </c>
      <c r="L214" s="152">
        <v>1</v>
      </c>
      <c r="M214" s="152" t="s">
        <v>230</v>
      </c>
      <c r="N214" s="141" t="s">
        <v>304</v>
      </c>
      <c r="O214" s="152" t="s">
        <v>266</v>
      </c>
      <c r="P214" s="153" t="s">
        <v>217</v>
      </c>
      <c r="Q214" s="151" t="s">
        <v>217</v>
      </c>
      <c r="R214" s="128">
        <f>R215+R217+R219+R221</f>
        <v>7832889.1299999999</v>
      </c>
    </row>
    <row r="215" spans="9:18" ht="47.25" x14ac:dyDescent="0.25">
      <c r="I215" s="154" t="s">
        <v>359</v>
      </c>
      <c r="J215" s="155">
        <v>954</v>
      </c>
      <c r="K215" s="156">
        <v>11</v>
      </c>
      <c r="L215" s="156">
        <v>1</v>
      </c>
      <c r="M215" s="156" t="s">
        <v>230</v>
      </c>
      <c r="N215" s="157" t="s">
        <v>304</v>
      </c>
      <c r="O215" s="156" t="s">
        <v>266</v>
      </c>
      <c r="P215" s="158" t="s">
        <v>360</v>
      </c>
      <c r="Q215" s="155" t="s">
        <v>217</v>
      </c>
      <c r="R215" s="159">
        <f>R216</f>
        <v>536391.13</v>
      </c>
    </row>
    <row r="216" spans="9:18" x14ac:dyDescent="0.25">
      <c r="I216" s="172" t="s">
        <v>310</v>
      </c>
      <c r="J216" s="173">
        <v>954</v>
      </c>
      <c r="K216" s="174">
        <v>11</v>
      </c>
      <c r="L216" s="175">
        <v>1</v>
      </c>
      <c r="M216" s="174" t="s">
        <v>230</v>
      </c>
      <c r="N216" s="176" t="s">
        <v>304</v>
      </c>
      <c r="O216" s="174" t="s">
        <v>266</v>
      </c>
      <c r="P216" s="177" t="s">
        <v>360</v>
      </c>
      <c r="Q216" s="178">
        <v>610</v>
      </c>
      <c r="R216" s="179">
        <v>536391.13</v>
      </c>
    </row>
    <row r="217" spans="9:18" ht="31.5" x14ac:dyDescent="0.25">
      <c r="I217" s="154" t="s">
        <v>325</v>
      </c>
      <c r="J217" s="155">
        <v>954</v>
      </c>
      <c r="K217" s="156">
        <v>11</v>
      </c>
      <c r="L217" s="156">
        <v>1</v>
      </c>
      <c r="M217" s="156" t="s">
        <v>230</v>
      </c>
      <c r="N217" s="157" t="s">
        <v>304</v>
      </c>
      <c r="O217" s="156" t="s">
        <v>266</v>
      </c>
      <c r="P217" s="158" t="s">
        <v>326</v>
      </c>
      <c r="Q217" s="155" t="s">
        <v>217</v>
      </c>
      <c r="R217" s="159">
        <f>R218</f>
        <v>237000</v>
      </c>
    </row>
    <row r="218" spans="9:18" ht="47.25" x14ac:dyDescent="0.25">
      <c r="I218" s="172" t="s">
        <v>225</v>
      </c>
      <c r="J218" s="173">
        <v>954</v>
      </c>
      <c r="K218" s="174">
        <v>11</v>
      </c>
      <c r="L218" s="175">
        <v>1</v>
      </c>
      <c r="M218" s="174" t="s">
        <v>230</v>
      </c>
      <c r="N218" s="176" t="s">
        <v>304</v>
      </c>
      <c r="O218" s="174" t="s">
        <v>266</v>
      </c>
      <c r="P218" s="177" t="s">
        <v>326</v>
      </c>
      <c r="Q218" s="178">
        <v>240</v>
      </c>
      <c r="R218" s="179">
        <v>237000</v>
      </c>
    </row>
    <row r="219" spans="9:18" ht="31.5" x14ac:dyDescent="0.25">
      <c r="I219" s="154" t="s">
        <v>327</v>
      </c>
      <c r="J219" s="155">
        <v>954</v>
      </c>
      <c r="K219" s="156">
        <v>11</v>
      </c>
      <c r="L219" s="156">
        <v>1</v>
      </c>
      <c r="M219" s="156" t="s">
        <v>230</v>
      </c>
      <c r="N219" s="157" t="s">
        <v>304</v>
      </c>
      <c r="O219" s="156" t="s">
        <v>266</v>
      </c>
      <c r="P219" s="158" t="s">
        <v>328</v>
      </c>
      <c r="Q219" s="155" t="s">
        <v>217</v>
      </c>
      <c r="R219" s="159">
        <f>R220</f>
        <v>7031266.8799999999</v>
      </c>
    </row>
    <row r="220" spans="9:18" x14ac:dyDescent="0.25">
      <c r="I220" s="172" t="s">
        <v>310</v>
      </c>
      <c r="J220" s="173">
        <v>954</v>
      </c>
      <c r="K220" s="174">
        <v>11</v>
      </c>
      <c r="L220" s="175">
        <v>1</v>
      </c>
      <c r="M220" s="174" t="s">
        <v>230</v>
      </c>
      <c r="N220" s="176" t="s">
        <v>304</v>
      </c>
      <c r="O220" s="174" t="s">
        <v>266</v>
      </c>
      <c r="P220" s="177" t="s">
        <v>328</v>
      </c>
      <c r="Q220" s="178">
        <v>610</v>
      </c>
      <c r="R220" s="179">
        <v>7031266.8799999999</v>
      </c>
    </row>
    <row r="221" spans="9:18" ht="47.25" x14ac:dyDescent="0.25">
      <c r="I221" s="154" t="s">
        <v>359</v>
      </c>
      <c r="J221" s="155">
        <v>954</v>
      </c>
      <c r="K221" s="156">
        <v>11</v>
      </c>
      <c r="L221" s="156">
        <v>1</v>
      </c>
      <c r="M221" s="156" t="s">
        <v>230</v>
      </c>
      <c r="N221" s="157" t="s">
        <v>304</v>
      </c>
      <c r="O221" s="156" t="s">
        <v>266</v>
      </c>
      <c r="P221" s="158" t="s">
        <v>361</v>
      </c>
      <c r="Q221" s="155" t="s">
        <v>217</v>
      </c>
      <c r="R221" s="159">
        <f>R222</f>
        <v>28231.119999999999</v>
      </c>
    </row>
    <row r="222" spans="9:18" x14ac:dyDescent="0.25">
      <c r="I222" s="160" t="s">
        <v>310</v>
      </c>
      <c r="J222" s="161">
        <v>954</v>
      </c>
      <c r="K222" s="162">
        <v>11</v>
      </c>
      <c r="L222" s="163">
        <v>1</v>
      </c>
      <c r="M222" s="162" t="s">
        <v>230</v>
      </c>
      <c r="N222" s="164" t="s">
        <v>304</v>
      </c>
      <c r="O222" s="162" t="s">
        <v>266</v>
      </c>
      <c r="P222" s="165" t="s">
        <v>361</v>
      </c>
      <c r="Q222" s="166">
        <v>610</v>
      </c>
      <c r="R222" s="167">
        <v>28231.119999999999</v>
      </c>
    </row>
    <row r="223" spans="9:18" x14ac:dyDescent="0.25">
      <c r="I223" s="185" t="s">
        <v>207</v>
      </c>
      <c r="J223" s="185"/>
      <c r="K223" s="185"/>
      <c r="L223" s="185"/>
      <c r="M223" s="185"/>
      <c r="N223" s="185"/>
      <c r="O223" s="185"/>
      <c r="P223" s="185"/>
      <c r="Q223" s="185"/>
      <c r="R223" s="186">
        <f>R13+R23</f>
        <v>139694932.07999998</v>
      </c>
    </row>
  </sheetData>
  <mergeCells count="6">
    <mergeCell ref="I223:Q223"/>
    <mergeCell ref="I8:R8"/>
    <mergeCell ref="O3:R3"/>
    <mergeCell ref="O4:R4"/>
    <mergeCell ref="N5:R5"/>
    <mergeCell ref="M11:P11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4" sqref="A4:E4"/>
    </sheetView>
  </sheetViews>
  <sheetFormatPr defaultRowHeight="15.75" x14ac:dyDescent="0.25"/>
  <cols>
    <col min="1" max="1" width="19" style="1" customWidth="1"/>
    <col min="2" max="2" width="8" style="1" customWidth="1"/>
    <col min="3" max="3" width="16.140625" style="1" customWidth="1"/>
    <col min="4" max="4" width="43.42578125" style="1" customWidth="1"/>
    <col min="5" max="5" width="21.28515625" style="1" customWidth="1"/>
    <col min="6" max="6" width="14.42578125" style="1" customWidth="1"/>
    <col min="7" max="249" width="9.140625" style="1" customWidth="1"/>
    <col min="250" max="256" width="9.140625" style="1"/>
    <col min="257" max="257" width="19" style="1" customWidth="1"/>
    <col min="258" max="258" width="8" style="1" customWidth="1"/>
    <col min="259" max="259" width="16.140625" style="1" customWidth="1"/>
    <col min="260" max="260" width="43.42578125" style="1" customWidth="1"/>
    <col min="261" max="261" width="21.28515625" style="1" customWidth="1"/>
    <col min="262" max="262" width="14.42578125" style="1" customWidth="1"/>
    <col min="263" max="505" width="9.140625" style="1" customWidth="1"/>
    <col min="506" max="512" width="9.140625" style="1"/>
    <col min="513" max="513" width="19" style="1" customWidth="1"/>
    <col min="514" max="514" width="8" style="1" customWidth="1"/>
    <col min="515" max="515" width="16.140625" style="1" customWidth="1"/>
    <col min="516" max="516" width="43.42578125" style="1" customWidth="1"/>
    <col min="517" max="517" width="21.28515625" style="1" customWidth="1"/>
    <col min="518" max="518" width="14.42578125" style="1" customWidth="1"/>
    <col min="519" max="761" width="9.140625" style="1" customWidth="1"/>
    <col min="762" max="768" width="9.140625" style="1"/>
    <col min="769" max="769" width="19" style="1" customWidth="1"/>
    <col min="770" max="770" width="8" style="1" customWidth="1"/>
    <col min="771" max="771" width="16.140625" style="1" customWidth="1"/>
    <col min="772" max="772" width="43.42578125" style="1" customWidth="1"/>
    <col min="773" max="773" width="21.28515625" style="1" customWidth="1"/>
    <col min="774" max="774" width="14.42578125" style="1" customWidth="1"/>
    <col min="775" max="1017" width="9.140625" style="1" customWidth="1"/>
    <col min="1018" max="1024" width="9.140625" style="1"/>
    <col min="1025" max="1025" width="19" style="1" customWidth="1"/>
    <col min="1026" max="1026" width="8" style="1" customWidth="1"/>
    <col min="1027" max="1027" width="16.140625" style="1" customWidth="1"/>
    <col min="1028" max="1028" width="43.42578125" style="1" customWidth="1"/>
    <col min="1029" max="1029" width="21.28515625" style="1" customWidth="1"/>
    <col min="1030" max="1030" width="14.42578125" style="1" customWidth="1"/>
    <col min="1031" max="1273" width="9.140625" style="1" customWidth="1"/>
    <col min="1274" max="1280" width="9.140625" style="1"/>
    <col min="1281" max="1281" width="19" style="1" customWidth="1"/>
    <col min="1282" max="1282" width="8" style="1" customWidth="1"/>
    <col min="1283" max="1283" width="16.140625" style="1" customWidth="1"/>
    <col min="1284" max="1284" width="43.42578125" style="1" customWidth="1"/>
    <col min="1285" max="1285" width="21.28515625" style="1" customWidth="1"/>
    <col min="1286" max="1286" width="14.42578125" style="1" customWidth="1"/>
    <col min="1287" max="1529" width="9.140625" style="1" customWidth="1"/>
    <col min="1530" max="1536" width="9.140625" style="1"/>
    <col min="1537" max="1537" width="19" style="1" customWidth="1"/>
    <col min="1538" max="1538" width="8" style="1" customWidth="1"/>
    <col min="1539" max="1539" width="16.140625" style="1" customWidth="1"/>
    <col min="1540" max="1540" width="43.42578125" style="1" customWidth="1"/>
    <col min="1541" max="1541" width="21.28515625" style="1" customWidth="1"/>
    <col min="1542" max="1542" width="14.42578125" style="1" customWidth="1"/>
    <col min="1543" max="1785" width="9.140625" style="1" customWidth="1"/>
    <col min="1786" max="1792" width="9.140625" style="1"/>
    <col min="1793" max="1793" width="19" style="1" customWidth="1"/>
    <col min="1794" max="1794" width="8" style="1" customWidth="1"/>
    <col min="1795" max="1795" width="16.140625" style="1" customWidth="1"/>
    <col min="1796" max="1796" width="43.42578125" style="1" customWidth="1"/>
    <col min="1797" max="1797" width="21.28515625" style="1" customWidth="1"/>
    <col min="1798" max="1798" width="14.42578125" style="1" customWidth="1"/>
    <col min="1799" max="2041" width="9.140625" style="1" customWidth="1"/>
    <col min="2042" max="2048" width="9.140625" style="1"/>
    <col min="2049" max="2049" width="19" style="1" customWidth="1"/>
    <col min="2050" max="2050" width="8" style="1" customWidth="1"/>
    <col min="2051" max="2051" width="16.140625" style="1" customWidth="1"/>
    <col min="2052" max="2052" width="43.42578125" style="1" customWidth="1"/>
    <col min="2053" max="2053" width="21.28515625" style="1" customWidth="1"/>
    <col min="2054" max="2054" width="14.42578125" style="1" customWidth="1"/>
    <col min="2055" max="2297" width="9.140625" style="1" customWidth="1"/>
    <col min="2298" max="2304" width="9.140625" style="1"/>
    <col min="2305" max="2305" width="19" style="1" customWidth="1"/>
    <col min="2306" max="2306" width="8" style="1" customWidth="1"/>
    <col min="2307" max="2307" width="16.140625" style="1" customWidth="1"/>
    <col min="2308" max="2308" width="43.42578125" style="1" customWidth="1"/>
    <col min="2309" max="2309" width="21.28515625" style="1" customWidth="1"/>
    <col min="2310" max="2310" width="14.42578125" style="1" customWidth="1"/>
    <col min="2311" max="2553" width="9.140625" style="1" customWidth="1"/>
    <col min="2554" max="2560" width="9.140625" style="1"/>
    <col min="2561" max="2561" width="19" style="1" customWidth="1"/>
    <col min="2562" max="2562" width="8" style="1" customWidth="1"/>
    <col min="2563" max="2563" width="16.140625" style="1" customWidth="1"/>
    <col min="2564" max="2564" width="43.42578125" style="1" customWidth="1"/>
    <col min="2565" max="2565" width="21.28515625" style="1" customWidth="1"/>
    <col min="2566" max="2566" width="14.42578125" style="1" customWidth="1"/>
    <col min="2567" max="2809" width="9.140625" style="1" customWidth="1"/>
    <col min="2810" max="2816" width="9.140625" style="1"/>
    <col min="2817" max="2817" width="19" style="1" customWidth="1"/>
    <col min="2818" max="2818" width="8" style="1" customWidth="1"/>
    <col min="2819" max="2819" width="16.140625" style="1" customWidth="1"/>
    <col min="2820" max="2820" width="43.42578125" style="1" customWidth="1"/>
    <col min="2821" max="2821" width="21.28515625" style="1" customWidth="1"/>
    <col min="2822" max="2822" width="14.42578125" style="1" customWidth="1"/>
    <col min="2823" max="3065" width="9.140625" style="1" customWidth="1"/>
    <col min="3066" max="3072" width="9.140625" style="1"/>
    <col min="3073" max="3073" width="19" style="1" customWidth="1"/>
    <col min="3074" max="3074" width="8" style="1" customWidth="1"/>
    <col min="3075" max="3075" width="16.140625" style="1" customWidth="1"/>
    <col min="3076" max="3076" width="43.42578125" style="1" customWidth="1"/>
    <col min="3077" max="3077" width="21.28515625" style="1" customWidth="1"/>
    <col min="3078" max="3078" width="14.42578125" style="1" customWidth="1"/>
    <col min="3079" max="3321" width="9.140625" style="1" customWidth="1"/>
    <col min="3322" max="3328" width="9.140625" style="1"/>
    <col min="3329" max="3329" width="19" style="1" customWidth="1"/>
    <col min="3330" max="3330" width="8" style="1" customWidth="1"/>
    <col min="3331" max="3331" width="16.140625" style="1" customWidth="1"/>
    <col min="3332" max="3332" width="43.42578125" style="1" customWidth="1"/>
    <col min="3333" max="3333" width="21.28515625" style="1" customWidth="1"/>
    <col min="3334" max="3334" width="14.42578125" style="1" customWidth="1"/>
    <col min="3335" max="3577" width="9.140625" style="1" customWidth="1"/>
    <col min="3578" max="3584" width="9.140625" style="1"/>
    <col min="3585" max="3585" width="19" style="1" customWidth="1"/>
    <col min="3586" max="3586" width="8" style="1" customWidth="1"/>
    <col min="3587" max="3587" width="16.140625" style="1" customWidth="1"/>
    <col min="3588" max="3588" width="43.42578125" style="1" customWidth="1"/>
    <col min="3589" max="3589" width="21.28515625" style="1" customWidth="1"/>
    <col min="3590" max="3590" width="14.42578125" style="1" customWidth="1"/>
    <col min="3591" max="3833" width="9.140625" style="1" customWidth="1"/>
    <col min="3834" max="3840" width="9.140625" style="1"/>
    <col min="3841" max="3841" width="19" style="1" customWidth="1"/>
    <col min="3842" max="3842" width="8" style="1" customWidth="1"/>
    <col min="3843" max="3843" width="16.140625" style="1" customWidth="1"/>
    <col min="3844" max="3844" width="43.42578125" style="1" customWidth="1"/>
    <col min="3845" max="3845" width="21.28515625" style="1" customWidth="1"/>
    <col min="3846" max="3846" width="14.42578125" style="1" customWidth="1"/>
    <col min="3847" max="4089" width="9.140625" style="1" customWidth="1"/>
    <col min="4090" max="4096" width="9.140625" style="1"/>
    <col min="4097" max="4097" width="19" style="1" customWidth="1"/>
    <col min="4098" max="4098" width="8" style="1" customWidth="1"/>
    <col min="4099" max="4099" width="16.140625" style="1" customWidth="1"/>
    <col min="4100" max="4100" width="43.42578125" style="1" customWidth="1"/>
    <col min="4101" max="4101" width="21.28515625" style="1" customWidth="1"/>
    <col min="4102" max="4102" width="14.42578125" style="1" customWidth="1"/>
    <col min="4103" max="4345" width="9.140625" style="1" customWidth="1"/>
    <col min="4346" max="4352" width="9.140625" style="1"/>
    <col min="4353" max="4353" width="19" style="1" customWidth="1"/>
    <col min="4354" max="4354" width="8" style="1" customWidth="1"/>
    <col min="4355" max="4355" width="16.140625" style="1" customWidth="1"/>
    <col min="4356" max="4356" width="43.42578125" style="1" customWidth="1"/>
    <col min="4357" max="4357" width="21.28515625" style="1" customWidth="1"/>
    <col min="4358" max="4358" width="14.42578125" style="1" customWidth="1"/>
    <col min="4359" max="4601" width="9.140625" style="1" customWidth="1"/>
    <col min="4602" max="4608" width="9.140625" style="1"/>
    <col min="4609" max="4609" width="19" style="1" customWidth="1"/>
    <col min="4610" max="4610" width="8" style="1" customWidth="1"/>
    <col min="4611" max="4611" width="16.140625" style="1" customWidth="1"/>
    <col min="4612" max="4612" width="43.42578125" style="1" customWidth="1"/>
    <col min="4613" max="4613" width="21.28515625" style="1" customWidth="1"/>
    <col min="4614" max="4614" width="14.42578125" style="1" customWidth="1"/>
    <col min="4615" max="4857" width="9.140625" style="1" customWidth="1"/>
    <col min="4858" max="4864" width="9.140625" style="1"/>
    <col min="4865" max="4865" width="19" style="1" customWidth="1"/>
    <col min="4866" max="4866" width="8" style="1" customWidth="1"/>
    <col min="4867" max="4867" width="16.140625" style="1" customWidth="1"/>
    <col min="4868" max="4868" width="43.42578125" style="1" customWidth="1"/>
    <col min="4869" max="4869" width="21.28515625" style="1" customWidth="1"/>
    <col min="4870" max="4870" width="14.42578125" style="1" customWidth="1"/>
    <col min="4871" max="5113" width="9.140625" style="1" customWidth="1"/>
    <col min="5114" max="5120" width="9.140625" style="1"/>
    <col min="5121" max="5121" width="19" style="1" customWidth="1"/>
    <col min="5122" max="5122" width="8" style="1" customWidth="1"/>
    <col min="5123" max="5123" width="16.140625" style="1" customWidth="1"/>
    <col min="5124" max="5124" width="43.42578125" style="1" customWidth="1"/>
    <col min="5125" max="5125" width="21.28515625" style="1" customWidth="1"/>
    <col min="5126" max="5126" width="14.42578125" style="1" customWidth="1"/>
    <col min="5127" max="5369" width="9.140625" style="1" customWidth="1"/>
    <col min="5370" max="5376" width="9.140625" style="1"/>
    <col min="5377" max="5377" width="19" style="1" customWidth="1"/>
    <col min="5378" max="5378" width="8" style="1" customWidth="1"/>
    <col min="5379" max="5379" width="16.140625" style="1" customWidth="1"/>
    <col min="5380" max="5380" width="43.42578125" style="1" customWidth="1"/>
    <col min="5381" max="5381" width="21.28515625" style="1" customWidth="1"/>
    <col min="5382" max="5382" width="14.42578125" style="1" customWidth="1"/>
    <col min="5383" max="5625" width="9.140625" style="1" customWidth="1"/>
    <col min="5626" max="5632" width="9.140625" style="1"/>
    <col min="5633" max="5633" width="19" style="1" customWidth="1"/>
    <col min="5634" max="5634" width="8" style="1" customWidth="1"/>
    <col min="5635" max="5635" width="16.140625" style="1" customWidth="1"/>
    <col min="5636" max="5636" width="43.42578125" style="1" customWidth="1"/>
    <col min="5637" max="5637" width="21.28515625" style="1" customWidth="1"/>
    <col min="5638" max="5638" width="14.42578125" style="1" customWidth="1"/>
    <col min="5639" max="5881" width="9.140625" style="1" customWidth="1"/>
    <col min="5882" max="5888" width="9.140625" style="1"/>
    <col min="5889" max="5889" width="19" style="1" customWidth="1"/>
    <col min="5890" max="5890" width="8" style="1" customWidth="1"/>
    <col min="5891" max="5891" width="16.140625" style="1" customWidth="1"/>
    <col min="5892" max="5892" width="43.42578125" style="1" customWidth="1"/>
    <col min="5893" max="5893" width="21.28515625" style="1" customWidth="1"/>
    <col min="5894" max="5894" width="14.42578125" style="1" customWidth="1"/>
    <col min="5895" max="6137" width="9.140625" style="1" customWidth="1"/>
    <col min="6138" max="6144" width="9.140625" style="1"/>
    <col min="6145" max="6145" width="19" style="1" customWidth="1"/>
    <col min="6146" max="6146" width="8" style="1" customWidth="1"/>
    <col min="6147" max="6147" width="16.140625" style="1" customWidth="1"/>
    <col min="6148" max="6148" width="43.42578125" style="1" customWidth="1"/>
    <col min="6149" max="6149" width="21.28515625" style="1" customWidth="1"/>
    <col min="6150" max="6150" width="14.42578125" style="1" customWidth="1"/>
    <col min="6151" max="6393" width="9.140625" style="1" customWidth="1"/>
    <col min="6394" max="6400" width="9.140625" style="1"/>
    <col min="6401" max="6401" width="19" style="1" customWidth="1"/>
    <col min="6402" max="6402" width="8" style="1" customWidth="1"/>
    <col min="6403" max="6403" width="16.140625" style="1" customWidth="1"/>
    <col min="6404" max="6404" width="43.42578125" style="1" customWidth="1"/>
    <col min="6405" max="6405" width="21.28515625" style="1" customWidth="1"/>
    <col min="6406" max="6406" width="14.42578125" style="1" customWidth="1"/>
    <col min="6407" max="6649" width="9.140625" style="1" customWidth="1"/>
    <col min="6650" max="6656" width="9.140625" style="1"/>
    <col min="6657" max="6657" width="19" style="1" customWidth="1"/>
    <col min="6658" max="6658" width="8" style="1" customWidth="1"/>
    <col min="6659" max="6659" width="16.140625" style="1" customWidth="1"/>
    <col min="6660" max="6660" width="43.42578125" style="1" customWidth="1"/>
    <col min="6661" max="6661" width="21.28515625" style="1" customWidth="1"/>
    <col min="6662" max="6662" width="14.42578125" style="1" customWidth="1"/>
    <col min="6663" max="6905" width="9.140625" style="1" customWidth="1"/>
    <col min="6906" max="6912" width="9.140625" style="1"/>
    <col min="6913" max="6913" width="19" style="1" customWidth="1"/>
    <col min="6914" max="6914" width="8" style="1" customWidth="1"/>
    <col min="6915" max="6915" width="16.140625" style="1" customWidth="1"/>
    <col min="6916" max="6916" width="43.42578125" style="1" customWidth="1"/>
    <col min="6917" max="6917" width="21.28515625" style="1" customWidth="1"/>
    <col min="6918" max="6918" width="14.42578125" style="1" customWidth="1"/>
    <col min="6919" max="7161" width="9.140625" style="1" customWidth="1"/>
    <col min="7162" max="7168" width="9.140625" style="1"/>
    <col min="7169" max="7169" width="19" style="1" customWidth="1"/>
    <col min="7170" max="7170" width="8" style="1" customWidth="1"/>
    <col min="7171" max="7171" width="16.140625" style="1" customWidth="1"/>
    <col min="7172" max="7172" width="43.42578125" style="1" customWidth="1"/>
    <col min="7173" max="7173" width="21.28515625" style="1" customWidth="1"/>
    <col min="7174" max="7174" width="14.42578125" style="1" customWidth="1"/>
    <col min="7175" max="7417" width="9.140625" style="1" customWidth="1"/>
    <col min="7418" max="7424" width="9.140625" style="1"/>
    <col min="7425" max="7425" width="19" style="1" customWidth="1"/>
    <col min="7426" max="7426" width="8" style="1" customWidth="1"/>
    <col min="7427" max="7427" width="16.140625" style="1" customWidth="1"/>
    <col min="7428" max="7428" width="43.42578125" style="1" customWidth="1"/>
    <col min="7429" max="7429" width="21.28515625" style="1" customWidth="1"/>
    <col min="7430" max="7430" width="14.42578125" style="1" customWidth="1"/>
    <col min="7431" max="7673" width="9.140625" style="1" customWidth="1"/>
    <col min="7674" max="7680" width="9.140625" style="1"/>
    <col min="7681" max="7681" width="19" style="1" customWidth="1"/>
    <col min="7682" max="7682" width="8" style="1" customWidth="1"/>
    <col min="7683" max="7683" width="16.140625" style="1" customWidth="1"/>
    <col min="7684" max="7684" width="43.42578125" style="1" customWidth="1"/>
    <col min="7685" max="7685" width="21.28515625" style="1" customWidth="1"/>
    <col min="7686" max="7686" width="14.42578125" style="1" customWidth="1"/>
    <col min="7687" max="7929" width="9.140625" style="1" customWidth="1"/>
    <col min="7930" max="7936" width="9.140625" style="1"/>
    <col min="7937" max="7937" width="19" style="1" customWidth="1"/>
    <col min="7938" max="7938" width="8" style="1" customWidth="1"/>
    <col min="7939" max="7939" width="16.140625" style="1" customWidth="1"/>
    <col min="7940" max="7940" width="43.42578125" style="1" customWidth="1"/>
    <col min="7941" max="7941" width="21.28515625" style="1" customWidth="1"/>
    <col min="7942" max="7942" width="14.42578125" style="1" customWidth="1"/>
    <col min="7943" max="8185" width="9.140625" style="1" customWidth="1"/>
    <col min="8186" max="8192" width="9.140625" style="1"/>
    <col min="8193" max="8193" width="19" style="1" customWidth="1"/>
    <col min="8194" max="8194" width="8" style="1" customWidth="1"/>
    <col min="8195" max="8195" width="16.140625" style="1" customWidth="1"/>
    <col min="8196" max="8196" width="43.42578125" style="1" customWidth="1"/>
    <col min="8197" max="8197" width="21.28515625" style="1" customWidth="1"/>
    <col min="8198" max="8198" width="14.42578125" style="1" customWidth="1"/>
    <col min="8199" max="8441" width="9.140625" style="1" customWidth="1"/>
    <col min="8442" max="8448" width="9.140625" style="1"/>
    <col min="8449" max="8449" width="19" style="1" customWidth="1"/>
    <col min="8450" max="8450" width="8" style="1" customWidth="1"/>
    <col min="8451" max="8451" width="16.140625" style="1" customWidth="1"/>
    <col min="8452" max="8452" width="43.42578125" style="1" customWidth="1"/>
    <col min="8453" max="8453" width="21.28515625" style="1" customWidth="1"/>
    <col min="8454" max="8454" width="14.42578125" style="1" customWidth="1"/>
    <col min="8455" max="8697" width="9.140625" style="1" customWidth="1"/>
    <col min="8698" max="8704" width="9.140625" style="1"/>
    <col min="8705" max="8705" width="19" style="1" customWidth="1"/>
    <col min="8706" max="8706" width="8" style="1" customWidth="1"/>
    <col min="8707" max="8707" width="16.140625" style="1" customWidth="1"/>
    <col min="8708" max="8708" width="43.42578125" style="1" customWidth="1"/>
    <col min="8709" max="8709" width="21.28515625" style="1" customWidth="1"/>
    <col min="8710" max="8710" width="14.42578125" style="1" customWidth="1"/>
    <col min="8711" max="8953" width="9.140625" style="1" customWidth="1"/>
    <col min="8954" max="8960" width="9.140625" style="1"/>
    <col min="8961" max="8961" width="19" style="1" customWidth="1"/>
    <col min="8962" max="8962" width="8" style="1" customWidth="1"/>
    <col min="8963" max="8963" width="16.140625" style="1" customWidth="1"/>
    <col min="8964" max="8964" width="43.42578125" style="1" customWidth="1"/>
    <col min="8965" max="8965" width="21.28515625" style="1" customWidth="1"/>
    <col min="8966" max="8966" width="14.42578125" style="1" customWidth="1"/>
    <col min="8967" max="9209" width="9.140625" style="1" customWidth="1"/>
    <col min="9210" max="9216" width="9.140625" style="1"/>
    <col min="9217" max="9217" width="19" style="1" customWidth="1"/>
    <col min="9218" max="9218" width="8" style="1" customWidth="1"/>
    <col min="9219" max="9219" width="16.140625" style="1" customWidth="1"/>
    <col min="9220" max="9220" width="43.42578125" style="1" customWidth="1"/>
    <col min="9221" max="9221" width="21.28515625" style="1" customWidth="1"/>
    <col min="9222" max="9222" width="14.42578125" style="1" customWidth="1"/>
    <col min="9223" max="9465" width="9.140625" style="1" customWidth="1"/>
    <col min="9466" max="9472" width="9.140625" style="1"/>
    <col min="9473" max="9473" width="19" style="1" customWidth="1"/>
    <col min="9474" max="9474" width="8" style="1" customWidth="1"/>
    <col min="9475" max="9475" width="16.140625" style="1" customWidth="1"/>
    <col min="9476" max="9476" width="43.42578125" style="1" customWidth="1"/>
    <col min="9477" max="9477" width="21.28515625" style="1" customWidth="1"/>
    <col min="9478" max="9478" width="14.42578125" style="1" customWidth="1"/>
    <col min="9479" max="9721" width="9.140625" style="1" customWidth="1"/>
    <col min="9722" max="9728" width="9.140625" style="1"/>
    <col min="9729" max="9729" width="19" style="1" customWidth="1"/>
    <col min="9730" max="9730" width="8" style="1" customWidth="1"/>
    <col min="9731" max="9731" width="16.140625" style="1" customWidth="1"/>
    <col min="9732" max="9732" width="43.42578125" style="1" customWidth="1"/>
    <col min="9733" max="9733" width="21.28515625" style="1" customWidth="1"/>
    <col min="9734" max="9734" width="14.42578125" style="1" customWidth="1"/>
    <col min="9735" max="9977" width="9.140625" style="1" customWidth="1"/>
    <col min="9978" max="9984" width="9.140625" style="1"/>
    <col min="9985" max="9985" width="19" style="1" customWidth="1"/>
    <col min="9986" max="9986" width="8" style="1" customWidth="1"/>
    <col min="9987" max="9987" width="16.140625" style="1" customWidth="1"/>
    <col min="9988" max="9988" width="43.42578125" style="1" customWidth="1"/>
    <col min="9989" max="9989" width="21.28515625" style="1" customWidth="1"/>
    <col min="9990" max="9990" width="14.42578125" style="1" customWidth="1"/>
    <col min="9991" max="10233" width="9.140625" style="1" customWidth="1"/>
    <col min="10234" max="10240" width="9.140625" style="1"/>
    <col min="10241" max="10241" width="19" style="1" customWidth="1"/>
    <col min="10242" max="10242" width="8" style="1" customWidth="1"/>
    <col min="10243" max="10243" width="16.140625" style="1" customWidth="1"/>
    <col min="10244" max="10244" width="43.42578125" style="1" customWidth="1"/>
    <col min="10245" max="10245" width="21.28515625" style="1" customWidth="1"/>
    <col min="10246" max="10246" width="14.42578125" style="1" customWidth="1"/>
    <col min="10247" max="10489" width="9.140625" style="1" customWidth="1"/>
    <col min="10490" max="10496" width="9.140625" style="1"/>
    <col min="10497" max="10497" width="19" style="1" customWidth="1"/>
    <col min="10498" max="10498" width="8" style="1" customWidth="1"/>
    <col min="10499" max="10499" width="16.140625" style="1" customWidth="1"/>
    <col min="10500" max="10500" width="43.42578125" style="1" customWidth="1"/>
    <col min="10501" max="10501" width="21.28515625" style="1" customWidth="1"/>
    <col min="10502" max="10502" width="14.42578125" style="1" customWidth="1"/>
    <col min="10503" max="10745" width="9.140625" style="1" customWidth="1"/>
    <col min="10746" max="10752" width="9.140625" style="1"/>
    <col min="10753" max="10753" width="19" style="1" customWidth="1"/>
    <col min="10754" max="10754" width="8" style="1" customWidth="1"/>
    <col min="10755" max="10755" width="16.140625" style="1" customWidth="1"/>
    <col min="10756" max="10756" width="43.42578125" style="1" customWidth="1"/>
    <col min="10757" max="10757" width="21.28515625" style="1" customWidth="1"/>
    <col min="10758" max="10758" width="14.42578125" style="1" customWidth="1"/>
    <col min="10759" max="11001" width="9.140625" style="1" customWidth="1"/>
    <col min="11002" max="11008" width="9.140625" style="1"/>
    <col min="11009" max="11009" width="19" style="1" customWidth="1"/>
    <col min="11010" max="11010" width="8" style="1" customWidth="1"/>
    <col min="11011" max="11011" width="16.140625" style="1" customWidth="1"/>
    <col min="11012" max="11012" width="43.42578125" style="1" customWidth="1"/>
    <col min="11013" max="11013" width="21.28515625" style="1" customWidth="1"/>
    <col min="11014" max="11014" width="14.42578125" style="1" customWidth="1"/>
    <col min="11015" max="11257" width="9.140625" style="1" customWidth="1"/>
    <col min="11258" max="11264" width="9.140625" style="1"/>
    <col min="11265" max="11265" width="19" style="1" customWidth="1"/>
    <col min="11266" max="11266" width="8" style="1" customWidth="1"/>
    <col min="11267" max="11267" width="16.140625" style="1" customWidth="1"/>
    <col min="11268" max="11268" width="43.42578125" style="1" customWidth="1"/>
    <col min="11269" max="11269" width="21.28515625" style="1" customWidth="1"/>
    <col min="11270" max="11270" width="14.42578125" style="1" customWidth="1"/>
    <col min="11271" max="11513" width="9.140625" style="1" customWidth="1"/>
    <col min="11514" max="11520" width="9.140625" style="1"/>
    <col min="11521" max="11521" width="19" style="1" customWidth="1"/>
    <col min="11522" max="11522" width="8" style="1" customWidth="1"/>
    <col min="11523" max="11523" width="16.140625" style="1" customWidth="1"/>
    <col min="11524" max="11524" width="43.42578125" style="1" customWidth="1"/>
    <col min="11525" max="11525" width="21.28515625" style="1" customWidth="1"/>
    <col min="11526" max="11526" width="14.42578125" style="1" customWidth="1"/>
    <col min="11527" max="11769" width="9.140625" style="1" customWidth="1"/>
    <col min="11770" max="11776" width="9.140625" style="1"/>
    <col min="11777" max="11777" width="19" style="1" customWidth="1"/>
    <col min="11778" max="11778" width="8" style="1" customWidth="1"/>
    <col min="11779" max="11779" width="16.140625" style="1" customWidth="1"/>
    <col min="11780" max="11780" width="43.42578125" style="1" customWidth="1"/>
    <col min="11781" max="11781" width="21.28515625" style="1" customWidth="1"/>
    <col min="11782" max="11782" width="14.42578125" style="1" customWidth="1"/>
    <col min="11783" max="12025" width="9.140625" style="1" customWidth="1"/>
    <col min="12026" max="12032" width="9.140625" style="1"/>
    <col min="12033" max="12033" width="19" style="1" customWidth="1"/>
    <col min="12034" max="12034" width="8" style="1" customWidth="1"/>
    <col min="12035" max="12035" width="16.140625" style="1" customWidth="1"/>
    <col min="12036" max="12036" width="43.42578125" style="1" customWidth="1"/>
    <col min="12037" max="12037" width="21.28515625" style="1" customWidth="1"/>
    <col min="12038" max="12038" width="14.42578125" style="1" customWidth="1"/>
    <col min="12039" max="12281" width="9.140625" style="1" customWidth="1"/>
    <col min="12282" max="12288" width="9.140625" style="1"/>
    <col min="12289" max="12289" width="19" style="1" customWidth="1"/>
    <col min="12290" max="12290" width="8" style="1" customWidth="1"/>
    <col min="12291" max="12291" width="16.140625" style="1" customWidth="1"/>
    <col min="12292" max="12292" width="43.42578125" style="1" customWidth="1"/>
    <col min="12293" max="12293" width="21.28515625" style="1" customWidth="1"/>
    <col min="12294" max="12294" width="14.42578125" style="1" customWidth="1"/>
    <col min="12295" max="12537" width="9.140625" style="1" customWidth="1"/>
    <col min="12538" max="12544" width="9.140625" style="1"/>
    <col min="12545" max="12545" width="19" style="1" customWidth="1"/>
    <col min="12546" max="12546" width="8" style="1" customWidth="1"/>
    <col min="12547" max="12547" width="16.140625" style="1" customWidth="1"/>
    <col min="12548" max="12548" width="43.42578125" style="1" customWidth="1"/>
    <col min="12549" max="12549" width="21.28515625" style="1" customWidth="1"/>
    <col min="12550" max="12550" width="14.42578125" style="1" customWidth="1"/>
    <col min="12551" max="12793" width="9.140625" style="1" customWidth="1"/>
    <col min="12794" max="12800" width="9.140625" style="1"/>
    <col min="12801" max="12801" width="19" style="1" customWidth="1"/>
    <col min="12802" max="12802" width="8" style="1" customWidth="1"/>
    <col min="12803" max="12803" width="16.140625" style="1" customWidth="1"/>
    <col min="12804" max="12804" width="43.42578125" style="1" customWidth="1"/>
    <col min="12805" max="12805" width="21.28515625" style="1" customWidth="1"/>
    <col min="12806" max="12806" width="14.42578125" style="1" customWidth="1"/>
    <col min="12807" max="13049" width="9.140625" style="1" customWidth="1"/>
    <col min="13050" max="13056" width="9.140625" style="1"/>
    <col min="13057" max="13057" width="19" style="1" customWidth="1"/>
    <col min="13058" max="13058" width="8" style="1" customWidth="1"/>
    <col min="13059" max="13059" width="16.140625" style="1" customWidth="1"/>
    <col min="13060" max="13060" width="43.42578125" style="1" customWidth="1"/>
    <col min="13061" max="13061" width="21.28515625" style="1" customWidth="1"/>
    <col min="13062" max="13062" width="14.42578125" style="1" customWidth="1"/>
    <col min="13063" max="13305" width="9.140625" style="1" customWidth="1"/>
    <col min="13306" max="13312" width="9.140625" style="1"/>
    <col min="13313" max="13313" width="19" style="1" customWidth="1"/>
    <col min="13314" max="13314" width="8" style="1" customWidth="1"/>
    <col min="13315" max="13315" width="16.140625" style="1" customWidth="1"/>
    <col min="13316" max="13316" width="43.42578125" style="1" customWidth="1"/>
    <col min="13317" max="13317" width="21.28515625" style="1" customWidth="1"/>
    <col min="13318" max="13318" width="14.42578125" style="1" customWidth="1"/>
    <col min="13319" max="13561" width="9.140625" style="1" customWidth="1"/>
    <col min="13562" max="13568" width="9.140625" style="1"/>
    <col min="13569" max="13569" width="19" style="1" customWidth="1"/>
    <col min="13570" max="13570" width="8" style="1" customWidth="1"/>
    <col min="13571" max="13571" width="16.140625" style="1" customWidth="1"/>
    <col min="13572" max="13572" width="43.42578125" style="1" customWidth="1"/>
    <col min="13573" max="13573" width="21.28515625" style="1" customWidth="1"/>
    <col min="13574" max="13574" width="14.42578125" style="1" customWidth="1"/>
    <col min="13575" max="13817" width="9.140625" style="1" customWidth="1"/>
    <col min="13818" max="13824" width="9.140625" style="1"/>
    <col min="13825" max="13825" width="19" style="1" customWidth="1"/>
    <col min="13826" max="13826" width="8" style="1" customWidth="1"/>
    <col min="13827" max="13827" width="16.140625" style="1" customWidth="1"/>
    <col min="13828" max="13828" width="43.42578125" style="1" customWidth="1"/>
    <col min="13829" max="13829" width="21.28515625" style="1" customWidth="1"/>
    <col min="13830" max="13830" width="14.42578125" style="1" customWidth="1"/>
    <col min="13831" max="14073" width="9.140625" style="1" customWidth="1"/>
    <col min="14074" max="14080" width="9.140625" style="1"/>
    <col min="14081" max="14081" width="19" style="1" customWidth="1"/>
    <col min="14082" max="14082" width="8" style="1" customWidth="1"/>
    <col min="14083" max="14083" width="16.140625" style="1" customWidth="1"/>
    <col min="14084" max="14084" width="43.42578125" style="1" customWidth="1"/>
    <col min="14085" max="14085" width="21.28515625" style="1" customWidth="1"/>
    <col min="14086" max="14086" width="14.42578125" style="1" customWidth="1"/>
    <col min="14087" max="14329" width="9.140625" style="1" customWidth="1"/>
    <col min="14330" max="14336" width="9.140625" style="1"/>
    <col min="14337" max="14337" width="19" style="1" customWidth="1"/>
    <col min="14338" max="14338" width="8" style="1" customWidth="1"/>
    <col min="14339" max="14339" width="16.140625" style="1" customWidth="1"/>
    <col min="14340" max="14340" width="43.42578125" style="1" customWidth="1"/>
    <col min="14341" max="14341" width="21.28515625" style="1" customWidth="1"/>
    <col min="14342" max="14342" width="14.42578125" style="1" customWidth="1"/>
    <col min="14343" max="14585" width="9.140625" style="1" customWidth="1"/>
    <col min="14586" max="14592" width="9.140625" style="1"/>
    <col min="14593" max="14593" width="19" style="1" customWidth="1"/>
    <col min="14594" max="14594" width="8" style="1" customWidth="1"/>
    <col min="14595" max="14595" width="16.140625" style="1" customWidth="1"/>
    <col min="14596" max="14596" width="43.42578125" style="1" customWidth="1"/>
    <col min="14597" max="14597" width="21.28515625" style="1" customWidth="1"/>
    <col min="14598" max="14598" width="14.42578125" style="1" customWidth="1"/>
    <col min="14599" max="14841" width="9.140625" style="1" customWidth="1"/>
    <col min="14842" max="14848" width="9.140625" style="1"/>
    <col min="14849" max="14849" width="19" style="1" customWidth="1"/>
    <col min="14850" max="14850" width="8" style="1" customWidth="1"/>
    <col min="14851" max="14851" width="16.140625" style="1" customWidth="1"/>
    <col min="14852" max="14852" width="43.42578125" style="1" customWidth="1"/>
    <col min="14853" max="14853" width="21.28515625" style="1" customWidth="1"/>
    <col min="14854" max="14854" width="14.42578125" style="1" customWidth="1"/>
    <col min="14855" max="15097" width="9.140625" style="1" customWidth="1"/>
    <col min="15098" max="15104" width="9.140625" style="1"/>
    <col min="15105" max="15105" width="19" style="1" customWidth="1"/>
    <col min="15106" max="15106" width="8" style="1" customWidth="1"/>
    <col min="15107" max="15107" width="16.140625" style="1" customWidth="1"/>
    <col min="15108" max="15108" width="43.42578125" style="1" customWidth="1"/>
    <col min="15109" max="15109" width="21.28515625" style="1" customWidth="1"/>
    <col min="15110" max="15110" width="14.42578125" style="1" customWidth="1"/>
    <col min="15111" max="15353" width="9.140625" style="1" customWidth="1"/>
    <col min="15354" max="15360" width="9.140625" style="1"/>
    <col min="15361" max="15361" width="19" style="1" customWidth="1"/>
    <col min="15362" max="15362" width="8" style="1" customWidth="1"/>
    <col min="15363" max="15363" width="16.140625" style="1" customWidth="1"/>
    <col min="15364" max="15364" width="43.42578125" style="1" customWidth="1"/>
    <col min="15365" max="15365" width="21.28515625" style="1" customWidth="1"/>
    <col min="15366" max="15366" width="14.42578125" style="1" customWidth="1"/>
    <col min="15367" max="15609" width="9.140625" style="1" customWidth="1"/>
    <col min="15610" max="15616" width="9.140625" style="1"/>
    <col min="15617" max="15617" width="19" style="1" customWidth="1"/>
    <col min="15618" max="15618" width="8" style="1" customWidth="1"/>
    <col min="15619" max="15619" width="16.140625" style="1" customWidth="1"/>
    <col min="15620" max="15620" width="43.42578125" style="1" customWidth="1"/>
    <col min="15621" max="15621" width="21.28515625" style="1" customWidth="1"/>
    <col min="15622" max="15622" width="14.42578125" style="1" customWidth="1"/>
    <col min="15623" max="15865" width="9.140625" style="1" customWidth="1"/>
    <col min="15866" max="15872" width="9.140625" style="1"/>
    <col min="15873" max="15873" width="19" style="1" customWidth="1"/>
    <col min="15874" max="15874" width="8" style="1" customWidth="1"/>
    <col min="15875" max="15875" width="16.140625" style="1" customWidth="1"/>
    <col min="15876" max="15876" width="43.42578125" style="1" customWidth="1"/>
    <col min="15877" max="15877" width="21.28515625" style="1" customWidth="1"/>
    <col min="15878" max="15878" width="14.42578125" style="1" customWidth="1"/>
    <col min="15879" max="16121" width="9.140625" style="1" customWidth="1"/>
    <col min="16122" max="16128" width="9.140625" style="1"/>
    <col min="16129" max="16129" width="19" style="1" customWidth="1"/>
    <col min="16130" max="16130" width="8" style="1" customWidth="1"/>
    <col min="16131" max="16131" width="16.140625" style="1" customWidth="1"/>
    <col min="16132" max="16132" width="43.42578125" style="1" customWidth="1"/>
    <col min="16133" max="16133" width="21.28515625" style="1" customWidth="1"/>
    <col min="16134" max="16134" width="14.42578125" style="1" customWidth="1"/>
    <col min="16135" max="16377" width="9.140625" style="1" customWidth="1"/>
    <col min="16378" max="16384" width="9.140625" style="1"/>
  </cols>
  <sheetData>
    <row r="2" spans="1:6" ht="119.25" customHeight="1" x14ac:dyDescent="0.25">
      <c r="B2" s="2"/>
      <c r="C2" s="3"/>
      <c r="D2" s="118" t="s">
        <v>13</v>
      </c>
      <c r="E2" s="118"/>
    </row>
    <row r="3" spans="1:6" x14ac:dyDescent="0.25">
      <c r="B3" s="4"/>
      <c r="C3" s="4"/>
      <c r="D3" s="4"/>
      <c r="E3" s="4"/>
    </row>
    <row r="4" spans="1:6" ht="49.5" customHeight="1" x14ac:dyDescent="0.25">
      <c r="A4" s="120" t="s">
        <v>12</v>
      </c>
      <c r="B4" s="120"/>
      <c r="C4" s="120"/>
      <c r="D4" s="120"/>
      <c r="E4" s="120"/>
    </row>
    <row r="5" spans="1:6" x14ac:dyDescent="0.25">
      <c r="B5" s="5"/>
      <c r="C5" s="5"/>
      <c r="D5" s="5"/>
      <c r="E5" s="6"/>
    </row>
    <row r="6" spans="1:6" x14ac:dyDescent="0.25">
      <c r="A6" s="121" t="s">
        <v>0</v>
      </c>
      <c r="B6" s="121"/>
      <c r="C6" s="121"/>
      <c r="D6" s="121" t="s">
        <v>1</v>
      </c>
      <c r="E6" s="121" t="s">
        <v>2</v>
      </c>
    </row>
    <row r="7" spans="1:6" ht="110.25" x14ac:dyDescent="0.25">
      <c r="A7" s="7" t="s">
        <v>3</v>
      </c>
      <c r="B7" s="121" t="s">
        <v>4</v>
      </c>
      <c r="C7" s="121"/>
      <c r="D7" s="121"/>
      <c r="E7" s="121"/>
    </row>
    <row r="8" spans="1:6" x14ac:dyDescent="0.25">
      <c r="A8" s="8">
        <v>1</v>
      </c>
      <c r="B8" s="122">
        <v>2</v>
      </c>
      <c r="C8" s="122"/>
      <c r="D8" s="9">
        <v>3</v>
      </c>
      <c r="E8" s="9">
        <v>4</v>
      </c>
    </row>
    <row r="9" spans="1:6" ht="31.5" x14ac:dyDescent="0.25">
      <c r="A9" s="10"/>
      <c r="B9" s="123" t="s">
        <v>5</v>
      </c>
      <c r="C9" s="123"/>
      <c r="D9" s="11" t="s">
        <v>6</v>
      </c>
      <c r="E9" s="12">
        <f>E10</f>
        <v>1520046.2100000083</v>
      </c>
      <c r="F9" s="13"/>
    </row>
    <row r="10" spans="1:6" ht="31.5" x14ac:dyDescent="0.25">
      <c r="A10" s="14">
        <v>954</v>
      </c>
      <c r="B10" s="123"/>
      <c r="C10" s="123"/>
      <c r="D10" s="15" t="s">
        <v>7</v>
      </c>
      <c r="E10" s="12">
        <f>E11+E12</f>
        <v>1520046.2100000083</v>
      </c>
      <c r="F10" s="13"/>
    </row>
    <row r="11" spans="1:6" ht="31.5" x14ac:dyDescent="0.25">
      <c r="A11" s="16">
        <v>954</v>
      </c>
      <c r="B11" s="124" t="s">
        <v>8</v>
      </c>
      <c r="C11" s="124"/>
      <c r="D11" s="17" t="s">
        <v>9</v>
      </c>
      <c r="E11" s="18">
        <v>-138174885.87</v>
      </c>
      <c r="F11" s="13"/>
    </row>
    <row r="12" spans="1:6" ht="31.5" x14ac:dyDescent="0.25">
      <c r="A12" s="16">
        <v>954</v>
      </c>
      <c r="B12" s="124" t="s">
        <v>10</v>
      </c>
      <c r="C12" s="124"/>
      <c r="D12" s="19" t="s">
        <v>11</v>
      </c>
      <c r="E12" s="18">
        <v>139694932.08000001</v>
      </c>
      <c r="F12" s="13"/>
    </row>
    <row r="13" spans="1:6" x14ac:dyDescent="0.25">
      <c r="B13" s="20"/>
      <c r="C13" s="20"/>
      <c r="D13" s="20"/>
      <c r="E13" s="20"/>
    </row>
    <row r="14" spans="1:6" x14ac:dyDescent="0.25">
      <c r="B14" s="20"/>
      <c r="C14" s="20"/>
      <c r="D14" s="20"/>
      <c r="E14" s="20"/>
    </row>
    <row r="15" spans="1:6" x14ac:dyDescent="0.25">
      <c r="B15" s="20"/>
      <c r="C15" s="20"/>
      <c r="D15" s="20"/>
      <c r="E15" s="20"/>
    </row>
  </sheetData>
  <mergeCells count="11">
    <mergeCell ref="B8:C8"/>
    <mergeCell ref="B9:C9"/>
    <mergeCell ref="B10:C10"/>
    <mergeCell ref="B11:C11"/>
    <mergeCell ref="B12:C12"/>
    <mergeCell ref="D2:E2"/>
    <mergeCell ref="A4:E4"/>
    <mergeCell ref="A6:C6"/>
    <mergeCell ref="D6:D7"/>
    <mergeCell ref="E6:E7"/>
    <mergeCell ref="B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workbookViewId="0">
      <selection activeCell="D17" sqref="D17"/>
    </sheetView>
  </sheetViews>
  <sheetFormatPr defaultRowHeight="15" x14ac:dyDescent="0.2"/>
  <cols>
    <col min="1" max="1" width="8" style="21" customWidth="1"/>
    <col min="2" max="2" width="19.140625" style="21" customWidth="1"/>
    <col min="3" max="3" width="52.140625" style="21" customWidth="1"/>
    <col min="4" max="4" width="17.5703125" style="21" customWidth="1"/>
    <col min="5" max="5" width="14.42578125" style="21" customWidth="1"/>
    <col min="6" max="248" width="9.140625" style="21" customWidth="1"/>
    <col min="249" max="256" width="9.140625" style="21"/>
    <col min="257" max="257" width="8" style="21" customWidth="1"/>
    <col min="258" max="258" width="19.140625" style="21" customWidth="1"/>
    <col min="259" max="259" width="52.140625" style="21" customWidth="1"/>
    <col min="260" max="260" width="17.5703125" style="21" customWidth="1"/>
    <col min="261" max="261" width="14.42578125" style="21" customWidth="1"/>
    <col min="262" max="504" width="9.140625" style="21" customWidth="1"/>
    <col min="505" max="512" width="9.140625" style="21"/>
    <col min="513" max="513" width="8" style="21" customWidth="1"/>
    <col min="514" max="514" width="19.140625" style="21" customWidth="1"/>
    <col min="515" max="515" width="52.140625" style="21" customWidth="1"/>
    <col min="516" max="516" width="17.5703125" style="21" customWidth="1"/>
    <col min="517" max="517" width="14.42578125" style="21" customWidth="1"/>
    <col min="518" max="760" width="9.140625" style="21" customWidth="1"/>
    <col min="761" max="768" width="9.140625" style="21"/>
    <col min="769" max="769" width="8" style="21" customWidth="1"/>
    <col min="770" max="770" width="19.140625" style="21" customWidth="1"/>
    <col min="771" max="771" width="52.140625" style="21" customWidth="1"/>
    <col min="772" max="772" width="17.5703125" style="21" customWidth="1"/>
    <col min="773" max="773" width="14.42578125" style="21" customWidth="1"/>
    <col min="774" max="1016" width="9.140625" style="21" customWidth="1"/>
    <col min="1017" max="1024" width="9.140625" style="21"/>
    <col min="1025" max="1025" width="8" style="21" customWidth="1"/>
    <col min="1026" max="1026" width="19.140625" style="21" customWidth="1"/>
    <col min="1027" max="1027" width="52.140625" style="21" customWidth="1"/>
    <col min="1028" max="1028" width="17.5703125" style="21" customWidth="1"/>
    <col min="1029" max="1029" width="14.42578125" style="21" customWidth="1"/>
    <col min="1030" max="1272" width="9.140625" style="21" customWidth="1"/>
    <col min="1273" max="1280" width="9.140625" style="21"/>
    <col min="1281" max="1281" width="8" style="21" customWidth="1"/>
    <col min="1282" max="1282" width="19.140625" style="21" customWidth="1"/>
    <col min="1283" max="1283" width="52.140625" style="21" customWidth="1"/>
    <col min="1284" max="1284" width="17.5703125" style="21" customWidth="1"/>
    <col min="1285" max="1285" width="14.42578125" style="21" customWidth="1"/>
    <col min="1286" max="1528" width="9.140625" style="21" customWidth="1"/>
    <col min="1529" max="1536" width="9.140625" style="21"/>
    <col min="1537" max="1537" width="8" style="21" customWidth="1"/>
    <col min="1538" max="1538" width="19.140625" style="21" customWidth="1"/>
    <col min="1539" max="1539" width="52.140625" style="21" customWidth="1"/>
    <col min="1540" max="1540" width="17.5703125" style="21" customWidth="1"/>
    <col min="1541" max="1541" width="14.42578125" style="21" customWidth="1"/>
    <col min="1542" max="1784" width="9.140625" style="21" customWidth="1"/>
    <col min="1785" max="1792" width="9.140625" style="21"/>
    <col min="1793" max="1793" width="8" style="21" customWidth="1"/>
    <col min="1794" max="1794" width="19.140625" style="21" customWidth="1"/>
    <col min="1795" max="1795" width="52.140625" style="21" customWidth="1"/>
    <col min="1796" max="1796" width="17.5703125" style="21" customWidth="1"/>
    <col min="1797" max="1797" width="14.42578125" style="21" customWidth="1"/>
    <col min="1798" max="2040" width="9.140625" style="21" customWidth="1"/>
    <col min="2041" max="2048" width="9.140625" style="21"/>
    <col min="2049" max="2049" width="8" style="21" customWidth="1"/>
    <col min="2050" max="2050" width="19.140625" style="21" customWidth="1"/>
    <col min="2051" max="2051" width="52.140625" style="21" customWidth="1"/>
    <col min="2052" max="2052" width="17.5703125" style="21" customWidth="1"/>
    <col min="2053" max="2053" width="14.42578125" style="21" customWidth="1"/>
    <col min="2054" max="2296" width="9.140625" style="21" customWidth="1"/>
    <col min="2297" max="2304" width="9.140625" style="21"/>
    <col min="2305" max="2305" width="8" style="21" customWidth="1"/>
    <col min="2306" max="2306" width="19.140625" style="21" customWidth="1"/>
    <col min="2307" max="2307" width="52.140625" style="21" customWidth="1"/>
    <col min="2308" max="2308" width="17.5703125" style="21" customWidth="1"/>
    <col min="2309" max="2309" width="14.42578125" style="21" customWidth="1"/>
    <col min="2310" max="2552" width="9.140625" style="21" customWidth="1"/>
    <col min="2553" max="2560" width="9.140625" style="21"/>
    <col min="2561" max="2561" width="8" style="21" customWidth="1"/>
    <col min="2562" max="2562" width="19.140625" style="21" customWidth="1"/>
    <col min="2563" max="2563" width="52.140625" style="21" customWidth="1"/>
    <col min="2564" max="2564" width="17.5703125" style="21" customWidth="1"/>
    <col min="2565" max="2565" width="14.42578125" style="21" customWidth="1"/>
    <col min="2566" max="2808" width="9.140625" style="21" customWidth="1"/>
    <col min="2809" max="2816" width="9.140625" style="21"/>
    <col min="2817" max="2817" width="8" style="21" customWidth="1"/>
    <col min="2818" max="2818" width="19.140625" style="21" customWidth="1"/>
    <col min="2819" max="2819" width="52.140625" style="21" customWidth="1"/>
    <col min="2820" max="2820" width="17.5703125" style="21" customWidth="1"/>
    <col min="2821" max="2821" width="14.42578125" style="21" customWidth="1"/>
    <col min="2822" max="3064" width="9.140625" style="21" customWidth="1"/>
    <col min="3065" max="3072" width="9.140625" style="21"/>
    <col min="3073" max="3073" width="8" style="21" customWidth="1"/>
    <col min="3074" max="3074" width="19.140625" style="21" customWidth="1"/>
    <col min="3075" max="3075" width="52.140625" style="21" customWidth="1"/>
    <col min="3076" max="3076" width="17.5703125" style="21" customWidth="1"/>
    <col min="3077" max="3077" width="14.42578125" style="21" customWidth="1"/>
    <col min="3078" max="3320" width="9.140625" style="21" customWidth="1"/>
    <col min="3321" max="3328" width="9.140625" style="21"/>
    <col min="3329" max="3329" width="8" style="21" customWidth="1"/>
    <col min="3330" max="3330" width="19.140625" style="21" customWidth="1"/>
    <col min="3331" max="3331" width="52.140625" style="21" customWidth="1"/>
    <col min="3332" max="3332" width="17.5703125" style="21" customWidth="1"/>
    <col min="3333" max="3333" width="14.42578125" style="21" customWidth="1"/>
    <col min="3334" max="3576" width="9.140625" style="21" customWidth="1"/>
    <col min="3577" max="3584" width="9.140625" style="21"/>
    <col min="3585" max="3585" width="8" style="21" customWidth="1"/>
    <col min="3586" max="3586" width="19.140625" style="21" customWidth="1"/>
    <col min="3587" max="3587" width="52.140625" style="21" customWidth="1"/>
    <col min="3588" max="3588" width="17.5703125" style="21" customWidth="1"/>
    <col min="3589" max="3589" width="14.42578125" style="21" customWidth="1"/>
    <col min="3590" max="3832" width="9.140625" style="21" customWidth="1"/>
    <col min="3833" max="3840" width="9.140625" style="21"/>
    <col min="3841" max="3841" width="8" style="21" customWidth="1"/>
    <col min="3842" max="3842" width="19.140625" style="21" customWidth="1"/>
    <col min="3843" max="3843" width="52.140625" style="21" customWidth="1"/>
    <col min="3844" max="3844" width="17.5703125" style="21" customWidth="1"/>
    <col min="3845" max="3845" width="14.42578125" style="21" customWidth="1"/>
    <col min="3846" max="4088" width="9.140625" style="21" customWidth="1"/>
    <col min="4089" max="4096" width="9.140625" style="21"/>
    <col min="4097" max="4097" width="8" style="21" customWidth="1"/>
    <col min="4098" max="4098" width="19.140625" style="21" customWidth="1"/>
    <col min="4099" max="4099" width="52.140625" style="21" customWidth="1"/>
    <col min="4100" max="4100" width="17.5703125" style="21" customWidth="1"/>
    <col min="4101" max="4101" width="14.42578125" style="21" customWidth="1"/>
    <col min="4102" max="4344" width="9.140625" style="21" customWidth="1"/>
    <col min="4345" max="4352" width="9.140625" style="21"/>
    <col min="4353" max="4353" width="8" style="21" customWidth="1"/>
    <col min="4354" max="4354" width="19.140625" style="21" customWidth="1"/>
    <col min="4355" max="4355" width="52.140625" style="21" customWidth="1"/>
    <col min="4356" max="4356" width="17.5703125" style="21" customWidth="1"/>
    <col min="4357" max="4357" width="14.42578125" style="21" customWidth="1"/>
    <col min="4358" max="4600" width="9.140625" style="21" customWidth="1"/>
    <col min="4601" max="4608" width="9.140625" style="21"/>
    <col min="4609" max="4609" width="8" style="21" customWidth="1"/>
    <col min="4610" max="4610" width="19.140625" style="21" customWidth="1"/>
    <col min="4611" max="4611" width="52.140625" style="21" customWidth="1"/>
    <col min="4612" max="4612" width="17.5703125" style="21" customWidth="1"/>
    <col min="4613" max="4613" width="14.42578125" style="21" customWidth="1"/>
    <col min="4614" max="4856" width="9.140625" style="21" customWidth="1"/>
    <col min="4857" max="4864" width="9.140625" style="21"/>
    <col min="4865" max="4865" width="8" style="21" customWidth="1"/>
    <col min="4866" max="4866" width="19.140625" style="21" customWidth="1"/>
    <col min="4867" max="4867" width="52.140625" style="21" customWidth="1"/>
    <col min="4868" max="4868" width="17.5703125" style="21" customWidth="1"/>
    <col min="4869" max="4869" width="14.42578125" style="21" customWidth="1"/>
    <col min="4870" max="5112" width="9.140625" style="21" customWidth="1"/>
    <col min="5113" max="5120" width="9.140625" style="21"/>
    <col min="5121" max="5121" width="8" style="21" customWidth="1"/>
    <col min="5122" max="5122" width="19.140625" style="21" customWidth="1"/>
    <col min="5123" max="5123" width="52.140625" style="21" customWidth="1"/>
    <col min="5124" max="5124" width="17.5703125" style="21" customWidth="1"/>
    <col min="5125" max="5125" width="14.42578125" style="21" customWidth="1"/>
    <col min="5126" max="5368" width="9.140625" style="21" customWidth="1"/>
    <col min="5369" max="5376" width="9.140625" style="21"/>
    <col min="5377" max="5377" width="8" style="21" customWidth="1"/>
    <col min="5378" max="5378" width="19.140625" style="21" customWidth="1"/>
    <col min="5379" max="5379" width="52.140625" style="21" customWidth="1"/>
    <col min="5380" max="5380" width="17.5703125" style="21" customWidth="1"/>
    <col min="5381" max="5381" width="14.42578125" style="21" customWidth="1"/>
    <col min="5382" max="5624" width="9.140625" style="21" customWidth="1"/>
    <col min="5625" max="5632" width="9.140625" style="21"/>
    <col min="5633" max="5633" width="8" style="21" customWidth="1"/>
    <col min="5634" max="5634" width="19.140625" style="21" customWidth="1"/>
    <col min="5635" max="5635" width="52.140625" style="21" customWidth="1"/>
    <col min="5636" max="5636" width="17.5703125" style="21" customWidth="1"/>
    <col min="5637" max="5637" width="14.42578125" style="21" customWidth="1"/>
    <col min="5638" max="5880" width="9.140625" style="21" customWidth="1"/>
    <col min="5881" max="5888" width="9.140625" style="21"/>
    <col min="5889" max="5889" width="8" style="21" customWidth="1"/>
    <col min="5890" max="5890" width="19.140625" style="21" customWidth="1"/>
    <col min="5891" max="5891" width="52.140625" style="21" customWidth="1"/>
    <col min="5892" max="5892" width="17.5703125" style="21" customWidth="1"/>
    <col min="5893" max="5893" width="14.42578125" style="21" customWidth="1"/>
    <col min="5894" max="6136" width="9.140625" style="21" customWidth="1"/>
    <col min="6137" max="6144" width="9.140625" style="21"/>
    <col min="6145" max="6145" width="8" style="21" customWidth="1"/>
    <col min="6146" max="6146" width="19.140625" style="21" customWidth="1"/>
    <col min="6147" max="6147" width="52.140625" style="21" customWidth="1"/>
    <col min="6148" max="6148" width="17.5703125" style="21" customWidth="1"/>
    <col min="6149" max="6149" width="14.42578125" style="21" customWidth="1"/>
    <col min="6150" max="6392" width="9.140625" style="21" customWidth="1"/>
    <col min="6393" max="6400" width="9.140625" style="21"/>
    <col min="6401" max="6401" width="8" style="21" customWidth="1"/>
    <col min="6402" max="6402" width="19.140625" style="21" customWidth="1"/>
    <col min="6403" max="6403" width="52.140625" style="21" customWidth="1"/>
    <col min="6404" max="6404" width="17.5703125" style="21" customWidth="1"/>
    <col min="6405" max="6405" width="14.42578125" style="21" customWidth="1"/>
    <col min="6406" max="6648" width="9.140625" style="21" customWidth="1"/>
    <col min="6649" max="6656" width="9.140625" style="21"/>
    <col min="6657" max="6657" width="8" style="21" customWidth="1"/>
    <col min="6658" max="6658" width="19.140625" style="21" customWidth="1"/>
    <col min="6659" max="6659" width="52.140625" style="21" customWidth="1"/>
    <col min="6660" max="6660" width="17.5703125" style="21" customWidth="1"/>
    <col min="6661" max="6661" width="14.42578125" style="21" customWidth="1"/>
    <col min="6662" max="6904" width="9.140625" style="21" customWidth="1"/>
    <col min="6905" max="6912" width="9.140625" style="21"/>
    <col min="6913" max="6913" width="8" style="21" customWidth="1"/>
    <col min="6914" max="6914" width="19.140625" style="21" customWidth="1"/>
    <col min="6915" max="6915" width="52.140625" style="21" customWidth="1"/>
    <col min="6916" max="6916" width="17.5703125" style="21" customWidth="1"/>
    <col min="6917" max="6917" width="14.42578125" style="21" customWidth="1"/>
    <col min="6918" max="7160" width="9.140625" style="21" customWidth="1"/>
    <col min="7161" max="7168" width="9.140625" style="21"/>
    <col min="7169" max="7169" width="8" style="21" customWidth="1"/>
    <col min="7170" max="7170" width="19.140625" style="21" customWidth="1"/>
    <col min="7171" max="7171" width="52.140625" style="21" customWidth="1"/>
    <col min="7172" max="7172" width="17.5703125" style="21" customWidth="1"/>
    <col min="7173" max="7173" width="14.42578125" style="21" customWidth="1"/>
    <col min="7174" max="7416" width="9.140625" style="21" customWidth="1"/>
    <col min="7417" max="7424" width="9.140625" style="21"/>
    <col min="7425" max="7425" width="8" style="21" customWidth="1"/>
    <col min="7426" max="7426" width="19.140625" style="21" customWidth="1"/>
    <col min="7427" max="7427" width="52.140625" style="21" customWidth="1"/>
    <col min="7428" max="7428" width="17.5703125" style="21" customWidth="1"/>
    <col min="7429" max="7429" width="14.42578125" style="21" customWidth="1"/>
    <col min="7430" max="7672" width="9.140625" style="21" customWidth="1"/>
    <col min="7673" max="7680" width="9.140625" style="21"/>
    <col min="7681" max="7681" width="8" style="21" customWidth="1"/>
    <col min="7682" max="7682" width="19.140625" style="21" customWidth="1"/>
    <col min="7683" max="7683" width="52.140625" style="21" customWidth="1"/>
    <col min="7684" max="7684" width="17.5703125" style="21" customWidth="1"/>
    <col min="7685" max="7685" width="14.42578125" style="21" customWidth="1"/>
    <col min="7686" max="7928" width="9.140625" style="21" customWidth="1"/>
    <col min="7929" max="7936" width="9.140625" style="21"/>
    <col min="7937" max="7937" width="8" style="21" customWidth="1"/>
    <col min="7938" max="7938" width="19.140625" style="21" customWidth="1"/>
    <col min="7939" max="7939" width="52.140625" style="21" customWidth="1"/>
    <col min="7940" max="7940" width="17.5703125" style="21" customWidth="1"/>
    <col min="7941" max="7941" width="14.42578125" style="21" customWidth="1"/>
    <col min="7942" max="8184" width="9.140625" style="21" customWidth="1"/>
    <col min="8185" max="8192" width="9.140625" style="21"/>
    <col min="8193" max="8193" width="8" style="21" customWidth="1"/>
    <col min="8194" max="8194" width="19.140625" style="21" customWidth="1"/>
    <col min="8195" max="8195" width="52.140625" style="21" customWidth="1"/>
    <col min="8196" max="8196" width="17.5703125" style="21" customWidth="1"/>
    <col min="8197" max="8197" width="14.42578125" style="21" customWidth="1"/>
    <col min="8198" max="8440" width="9.140625" style="21" customWidth="1"/>
    <col min="8441" max="8448" width="9.140625" style="21"/>
    <col min="8449" max="8449" width="8" style="21" customWidth="1"/>
    <col min="8450" max="8450" width="19.140625" style="21" customWidth="1"/>
    <col min="8451" max="8451" width="52.140625" style="21" customWidth="1"/>
    <col min="8452" max="8452" width="17.5703125" style="21" customWidth="1"/>
    <col min="8453" max="8453" width="14.42578125" style="21" customWidth="1"/>
    <col min="8454" max="8696" width="9.140625" style="21" customWidth="1"/>
    <col min="8697" max="8704" width="9.140625" style="21"/>
    <col min="8705" max="8705" width="8" style="21" customWidth="1"/>
    <col min="8706" max="8706" width="19.140625" style="21" customWidth="1"/>
    <col min="8707" max="8707" width="52.140625" style="21" customWidth="1"/>
    <col min="8708" max="8708" width="17.5703125" style="21" customWidth="1"/>
    <col min="8709" max="8709" width="14.42578125" style="21" customWidth="1"/>
    <col min="8710" max="8952" width="9.140625" style="21" customWidth="1"/>
    <col min="8953" max="8960" width="9.140625" style="21"/>
    <col min="8961" max="8961" width="8" style="21" customWidth="1"/>
    <col min="8962" max="8962" width="19.140625" style="21" customWidth="1"/>
    <col min="8963" max="8963" width="52.140625" style="21" customWidth="1"/>
    <col min="8964" max="8964" width="17.5703125" style="21" customWidth="1"/>
    <col min="8965" max="8965" width="14.42578125" style="21" customWidth="1"/>
    <col min="8966" max="9208" width="9.140625" style="21" customWidth="1"/>
    <col min="9209" max="9216" width="9.140625" style="21"/>
    <col min="9217" max="9217" width="8" style="21" customWidth="1"/>
    <col min="9218" max="9218" width="19.140625" style="21" customWidth="1"/>
    <col min="9219" max="9219" width="52.140625" style="21" customWidth="1"/>
    <col min="9220" max="9220" width="17.5703125" style="21" customWidth="1"/>
    <col min="9221" max="9221" width="14.42578125" style="21" customWidth="1"/>
    <col min="9222" max="9464" width="9.140625" style="21" customWidth="1"/>
    <col min="9465" max="9472" width="9.140625" style="21"/>
    <col min="9473" max="9473" width="8" style="21" customWidth="1"/>
    <col min="9474" max="9474" width="19.140625" style="21" customWidth="1"/>
    <col min="9475" max="9475" width="52.140625" style="21" customWidth="1"/>
    <col min="9476" max="9476" width="17.5703125" style="21" customWidth="1"/>
    <col min="9477" max="9477" width="14.42578125" style="21" customWidth="1"/>
    <col min="9478" max="9720" width="9.140625" style="21" customWidth="1"/>
    <col min="9721" max="9728" width="9.140625" style="21"/>
    <col min="9729" max="9729" width="8" style="21" customWidth="1"/>
    <col min="9730" max="9730" width="19.140625" style="21" customWidth="1"/>
    <col min="9731" max="9731" width="52.140625" style="21" customWidth="1"/>
    <col min="9732" max="9732" width="17.5703125" style="21" customWidth="1"/>
    <col min="9733" max="9733" width="14.42578125" style="21" customWidth="1"/>
    <col min="9734" max="9976" width="9.140625" style="21" customWidth="1"/>
    <col min="9977" max="9984" width="9.140625" style="21"/>
    <col min="9985" max="9985" width="8" style="21" customWidth="1"/>
    <col min="9986" max="9986" width="19.140625" style="21" customWidth="1"/>
    <col min="9987" max="9987" width="52.140625" style="21" customWidth="1"/>
    <col min="9988" max="9988" width="17.5703125" style="21" customWidth="1"/>
    <col min="9989" max="9989" width="14.42578125" style="21" customWidth="1"/>
    <col min="9990" max="10232" width="9.140625" style="21" customWidth="1"/>
    <col min="10233" max="10240" width="9.140625" style="21"/>
    <col min="10241" max="10241" width="8" style="21" customWidth="1"/>
    <col min="10242" max="10242" width="19.140625" style="21" customWidth="1"/>
    <col min="10243" max="10243" width="52.140625" style="21" customWidth="1"/>
    <col min="10244" max="10244" width="17.5703125" style="21" customWidth="1"/>
    <col min="10245" max="10245" width="14.42578125" style="21" customWidth="1"/>
    <col min="10246" max="10488" width="9.140625" style="21" customWidth="1"/>
    <col min="10489" max="10496" width="9.140625" style="21"/>
    <col min="10497" max="10497" width="8" style="21" customWidth="1"/>
    <col min="10498" max="10498" width="19.140625" style="21" customWidth="1"/>
    <col min="10499" max="10499" width="52.140625" style="21" customWidth="1"/>
    <col min="10500" max="10500" width="17.5703125" style="21" customWidth="1"/>
    <col min="10501" max="10501" width="14.42578125" style="21" customWidth="1"/>
    <col min="10502" max="10744" width="9.140625" style="21" customWidth="1"/>
    <col min="10745" max="10752" width="9.140625" style="21"/>
    <col min="10753" max="10753" width="8" style="21" customWidth="1"/>
    <col min="10754" max="10754" width="19.140625" style="21" customWidth="1"/>
    <col min="10755" max="10755" width="52.140625" style="21" customWidth="1"/>
    <col min="10756" max="10756" width="17.5703125" style="21" customWidth="1"/>
    <col min="10757" max="10757" width="14.42578125" style="21" customWidth="1"/>
    <col min="10758" max="11000" width="9.140625" style="21" customWidth="1"/>
    <col min="11001" max="11008" width="9.140625" style="21"/>
    <col min="11009" max="11009" width="8" style="21" customWidth="1"/>
    <col min="11010" max="11010" width="19.140625" style="21" customWidth="1"/>
    <col min="11011" max="11011" width="52.140625" style="21" customWidth="1"/>
    <col min="11012" max="11012" width="17.5703125" style="21" customWidth="1"/>
    <col min="11013" max="11013" width="14.42578125" style="21" customWidth="1"/>
    <col min="11014" max="11256" width="9.140625" style="21" customWidth="1"/>
    <col min="11257" max="11264" width="9.140625" style="21"/>
    <col min="11265" max="11265" width="8" style="21" customWidth="1"/>
    <col min="11266" max="11266" width="19.140625" style="21" customWidth="1"/>
    <col min="11267" max="11267" width="52.140625" style="21" customWidth="1"/>
    <col min="11268" max="11268" width="17.5703125" style="21" customWidth="1"/>
    <col min="11269" max="11269" width="14.42578125" style="21" customWidth="1"/>
    <col min="11270" max="11512" width="9.140625" style="21" customWidth="1"/>
    <col min="11513" max="11520" width="9.140625" style="21"/>
    <col min="11521" max="11521" width="8" style="21" customWidth="1"/>
    <col min="11522" max="11522" width="19.140625" style="21" customWidth="1"/>
    <col min="11523" max="11523" width="52.140625" style="21" customWidth="1"/>
    <col min="11524" max="11524" width="17.5703125" style="21" customWidth="1"/>
    <col min="11525" max="11525" width="14.42578125" style="21" customWidth="1"/>
    <col min="11526" max="11768" width="9.140625" style="21" customWidth="1"/>
    <col min="11769" max="11776" width="9.140625" style="21"/>
    <col min="11777" max="11777" width="8" style="21" customWidth="1"/>
    <col min="11778" max="11778" width="19.140625" style="21" customWidth="1"/>
    <col min="11779" max="11779" width="52.140625" style="21" customWidth="1"/>
    <col min="11780" max="11780" width="17.5703125" style="21" customWidth="1"/>
    <col min="11781" max="11781" width="14.42578125" style="21" customWidth="1"/>
    <col min="11782" max="12024" width="9.140625" style="21" customWidth="1"/>
    <col min="12025" max="12032" width="9.140625" style="21"/>
    <col min="12033" max="12033" width="8" style="21" customWidth="1"/>
    <col min="12034" max="12034" width="19.140625" style="21" customWidth="1"/>
    <col min="12035" max="12035" width="52.140625" style="21" customWidth="1"/>
    <col min="12036" max="12036" width="17.5703125" style="21" customWidth="1"/>
    <col min="12037" max="12037" width="14.42578125" style="21" customWidth="1"/>
    <col min="12038" max="12280" width="9.140625" style="21" customWidth="1"/>
    <col min="12281" max="12288" width="9.140625" style="21"/>
    <col min="12289" max="12289" width="8" style="21" customWidth="1"/>
    <col min="12290" max="12290" width="19.140625" style="21" customWidth="1"/>
    <col min="12291" max="12291" width="52.140625" style="21" customWidth="1"/>
    <col min="12292" max="12292" width="17.5703125" style="21" customWidth="1"/>
    <col min="12293" max="12293" width="14.42578125" style="21" customWidth="1"/>
    <col min="12294" max="12536" width="9.140625" style="21" customWidth="1"/>
    <col min="12537" max="12544" width="9.140625" style="21"/>
    <col min="12545" max="12545" width="8" style="21" customWidth="1"/>
    <col min="12546" max="12546" width="19.140625" style="21" customWidth="1"/>
    <col min="12547" max="12547" width="52.140625" style="21" customWidth="1"/>
    <col min="12548" max="12548" width="17.5703125" style="21" customWidth="1"/>
    <col min="12549" max="12549" width="14.42578125" style="21" customWidth="1"/>
    <col min="12550" max="12792" width="9.140625" style="21" customWidth="1"/>
    <col min="12793" max="12800" width="9.140625" style="21"/>
    <col min="12801" max="12801" width="8" style="21" customWidth="1"/>
    <col min="12802" max="12802" width="19.140625" style="21" customWidth="1"/>
    <col min="12803" max="12803" width="52.140625" style="21" customWidth="1"/>
    <col min="12804" max="12804" width="17.5703125" style="21" customWidth="1"/>
    <col min="12805" max="12805" width="14.42578125" style="21" customWidth="1"/>
    <col min="12806" max="13048" width="9.140625" style="21" customWidth="1"/>
    <col min="13049" max="13056" width="9.140625" style="21"/>
    <col min="13057" max="13057" width="8" style="21" customWidth="1"/>
    <col min="13058" max="13058" width="19.140625" style="21" customWidth="1"/>
    <col min="13059" max="13059" width="52.140625" style="21" customWidth="1"/>
    <col min="13060" max="13060" width="17.5703125" style="21" customWidth="1"/>
    <col min="13061" max="13061" width="14.42578125" style="21" customWidth="1"/>
    <col min="13062" max="13304" width="9.140625" style="21" customWidth="1"/>
    <col min="13305" max="13312" width="9.140625" style="21"/>
    <col min="13313" max="13313" width="8" style="21" customWidth="1"/>
    <col min="13314" max="13314" width="19.140625" style="21" customWidth="1"/>
    <col min="13315" max="13315" width="52.140625" style="21" customWidth="1"/>
    <col min="13316" max="13316" width="17.5703125" style="21" customWidth="1"/>
    <col min="13317" max="13317" width="14.42578125" style="21" customWidth="1"/>
    <col min="13318" max="13560" width="9.140625" style="21" customWidth="1"/>
    <col min="13561" max="13568" width="9.140625" style="21"/>
    <col min="13569" max="13569" width="8" style="21" customWidth="1"/>
    <col min="13570" max="13570" width="19.140625" style="21" customWidth="1"/>
    <col min="13571" max="13571" width="52.140625" style="21" customWidth="1"/>
    <col min="13572" max="13572" width="17.5703125" style="21" customWidth="1"/>
    <col min="13573" max="13573" width="14.42578125" style="21" customWidth="1"/>
    <col min="13574" max="13816" width="9.140625" style="21" customWidth="1"/>
    <col min="13817" max="13824" width="9.140625" style="21"/>
    <col min="13825" max="13825" width="8" style="21" customWidth="1"/>
    <col min="13826" max="13826" width="19.140625" style="21" customWidth="1"/>
    <col min="13827" max="13827" width="52.140625" style="21" customWidth="1"/>
    <col min="13828" max="13828" width="17.5703125" style="21" customWidth="1"/>
    <col min="13829" max="13829" width="14.42578125" style="21" customWidth="1"/>
    <col min="13830" max="14072" width="9.140625" style="21" customWidth="1"/>
    <col min="14073" max="14080" width="9.140625" style="21"/>
    <col min="14081" max="14081" width="8" style="21" customWidth="1"/>
    <col min="14082" max="14082" width="19.140625" style="21" customWidth="1"/>
    <col min="14083" max="14083" width="52.140625" style="21" customWidth="1"/>
    <col min="14084" max="14084" width="17.5703125" style="21" customWidth="1"/>
    <col min="14085" max="14085" width="14.42578125" style="21" customWidth="1"/>
    <col min="14086" max="14328" width="9.140625" style="21" customWidth="1"/>
    <col min="14329" max="14336" width="9.140625" style="21"/>
    <col min="14337" max="14337" width="8" style="21" customWidth="1"/>
    <col min="14338" max="14338" width="19.140625" style="21" customWidth="1"/>
    <col min="14339" max="14339" width="52.140625" style="21" customWidth="1"/>
    <col min="14340" max="14340" width="17.5703125" style="21" customWidth="1"/>
    <col min="14341" max="14341" width="14.42578125" style="21" customWidth="1"/>
    <col min="14342" max="14584" width="9.140625" style="21" customWidth="1"/>
    <col min="14585" max="14592" width="9.140625" style="21"/>
    <col min="14593" max="14593" width="8" style="21" customWidth="1"/>
    <col min="14594" max="14594" width="19.140625" style="21" customWidth="1"/>
    <col min="14595" max="14595" width="52.140625" style="21" customWidth="1"/>
    <col min="14596" max="14596" width="17.5703125" style="21" customWidth="1"/>
    <col min="14597" max="14597" width="14.42578125" style="21" customWidth="1"/>
    <col min="14598" max="14840" width="9.140625" style="21" customWidth="1"/>
    <col min="14841" max="14848" width="9.140625" style="21"/>
    <col min="14849" max="14849" width="8" style="21" customWidth="1"/>
    <col min="14850" max="14850" width="19.140625" style="21" customWidth="1"/>
    <col min="14851" max="14851" width="52.140625" style="21" customWidth="1"/>
    <col min="14852" max="14852" width="17.5703125" style="21" customWidth="1"/>
    <col min="14853" max="14853" width="14.42578125" style="21" customWidth="1"/>
    <col min="14854" max="15096" width="9.140625" style="21" customWidth="1"/>
    <col min="15097" max="15104" width="9.140625" style="21"/>
    <col min="15105" max="15105" width="8" style="21" customWidth="1"/>
    <col min="15106" max="15106" width="19.140625" style="21" customWidth="1"/>
    <col min="15107" max="15107" width="52.140625" style="21" customWidth="1"/>
    <col min="15108" max="15108" width="17.5703125" style="21" customWidth="1"/>
    <col min="15109" max="15109" width="14.42578125" style="21" customWidth="1"/>
    <col min="15110" max="15352" width="9.140625" style="21" customWidth="1"/>
    <col min="15353" max="15360" width="9.140625" style="21"/>
    <col min="15361" max="15361" width="8" style="21" customWidth="1"/>
    <col min="15362" max="15362" width="19.140625" style="21" customWidth="1"/>
    <col min="15363" max="15363" width="52.140625" style="21" customWidth="1"/>
    <col min="15364" max="15364" width="17.5703125" style="21" customWidth="1"/>
    <col min="15365" max="15365" width="14.42578125" style="21" customWidth="1"/>
    <col min="15366" max="15608" width="9.140625" style="21" customWidth="1"/>
    <col min="15609" max="15616" width="9.140625" style="21"/>
    <col min="15617" max="15617" width="8" style="21" customWidth="1"/>
    <col min="15618" max="15618" width="19.140625" style="21" customWidth="1"/>
    <col min="15619" max="15619" width="52.140625" style="21" customWidth="1"/>
    <col min="15620" max="15620" width="17.5703125" style="21" customWidth="1"/>
    <col min="15621" max="15621" width="14.42578125" style="21" customWidth="1"/>
    <col min="15622" max="15864" width="9.140625" style="21" customWidth="1"/>
    <col min="15865" max="15872" width="9.140625" style="21"/>
    <col min="15873" max="15873" width="8" style="21" customWidth="1"/>
    <col min="15874" max="15874" width="19.140625" style="21" customWidth="1"/>
    <col min="15875" max="15875" width="52.140625" style="21" customWidth="1"/>
    <col min="15876" max="15876" width="17.5703125" style="21" customWidth="1"/>
    <col min="15877" max="15877" width="14.42578125" style="21" customWidth="1"/>
    <col min="15878" max="16120" width="9.140625" style="21" customWidth="1"/>
    <col min="16121" max="16128" width="9.140625" style="21"/>
    <col min="16129" max="16129" width="8" style="21" customWidth="1"/>
    <col min="16130" max="16130" width="19.140625" style="21" customWidth="1"/>
    <col min="16131" max="16131" width="52.140625" style="21" customWidth="1"/>
    <col min="16132" max="16132" width="17.5703125" style="21" customWidth="1"/>
    <col min="16133" max="16133" width="14.42578125" style="21" customWidth="1"/>
    <col min="16134" max="16376" width="9.140625" style="21" customWidth="1"/>
    <col min="16377" max="16384" width="9.140625" style="21"/>
  </cols>
  <sheetData>
    <row r="1" spans="1:8" ht="88.5" customHeight="1" x14ac:dyDescent="0.25">
      <c r="A1" s="2"/>
      <c r="B1" s="3"/>
      <c r="C1" s="118" t="s">
        <v>31</v>
      </c>
      <c r="D1" s="118"/>
    </row>
    <row r="2" spans="1:8" ht="15.75" x14ac:dyDescent="0.25">
      <c r="A2" s="4"/>
      <c r="B2" s="4"/>
      <c r="C2" s="4"/>
      <c r="D2" s="4"/>
    </row>
    <row r="3" spans="1:8" ht="63" customHeight="1" x14ac:dyDescent="0.25">
      <c r="A3" s="120" t="s">
        <v>32</v>
      </c>
      <c r="B3" s="120"/>
      <c r="C3" s="120"/>
      <c r="D3" s="120"/>
    </row>
    <row r="4" spans="1:8" ht="15.75" x14ac:dyDescent="0.25">
      <c r="A4" s="5"/>
      <c r="B4" s="5"/>
      <c r="C4" s="5"/>
      <c r="D4" s="6"/>
    </row>
    <row r="5" spans="1:8" ht="15.75" x14ac:dyDescent="0.2">
      <c r="A5" s="121" t="s">
        <v>14</v>
      </c>
      <c r="B5" s="121"/>
      <c r="C5" s="7" t="s">
        <v>1</v>
      </c>
      <c r="D5" s="7" t="s">
        <v>2</v>
      </c>
    </row>
    <row r="6" spans="1:8" ht="15.75" x14ac:dyDescent="0.25">
      <c r="A6" s="122">
        <v>1</v>
      </c>
      <c r="B6" s="122"/>
      <c r="C6" s="9">
        <v>3</v>
      </c>
      <c r="D6" s="9">
        <v>4</v>
      </c>
    </row>
    <row r="7" spans="1:8" ht="31.5" x14ac:dyDescent="0.2">
      <c r="A7" s="123" t="s">
        <v>5</v>
      </c>
      <c r="B7" s="123"/>
      <c r="C7" s="11" t="s">
        <v>15</v>
      </c>
      <c r="D7" s="22">
        <f>D8+D13</f>
        <v>1520046.2100000083</v>
      </c>
      <c r="E7" s="23"/>
    </row>
    <row r="8" spans="1:8" ht="31.5" x14ac:dyDescent="0.25">
      <c r="A8" s="123" t="s">
        <v>16</v>
      </c>
      <c r="B8" s="123"/>
      <c r="C8" s="15" t="s">
        <v>17</v>
      </c>
      <c r="D8" s="22">
        <f>D12</f>
        <v>-138174885.87</v>
      </c>
      <c r="E8" s="23"/>
    </row>
    <row r="9" spans="1:8" ht="15.75" x14ac:dyDescent="0.2">
      <c r="A9" s="124" t="s">
        <v>18</v>
      </c>
      <c r="B9" s="124"/>
      <c r="C9" s="19" t="s">
        <v>19</v>
      </c>
      <c r="D9" s="24">
        <f>D12</f>
        <v>-138174885.87</v>
      </c>
      <c r="E9" s="23"/>
    </row>
    <row r="10" spans="1:8" ht="15.75" x14ac:dyDescent="0.2">
      <c r="A10" s="124" t="s">
        <v>20</v>
      </c>
      <c r="B10" s="124"/>
      <c r="C10" s="19" t="s">
        <v>21</v>
      </c>
      <c r="D10" s="24">
        <f>D12</f>
        <v>-138174885.87</v>
      </c>
      <c r="E10" s="23"/>
    </row>
    <row r="11" spans="1:8" ht="31.5" x14ac:dyDescent="0.2">
      <c r="A11" s="124" t="s">
        <v>22</v>
      </c>
      <c r="B11" s="124"/>
      <c r="C11" s="19" t="s">
        <v>23</v>
      </c>
      <c r="D11" s="24">
        <f>D12</f>
        <v>-138174885.87</v>
      </c>
      <c r="E11" s="23"/>
    </row>
    <row r="12" spans="1:8" ht="31.5" x14ac:dyDescent="0.2">
      <c r="A12" s="124" t="s">
        <v>8</v>
      </c>
      <c r="B12" s="124"/>
      <c r="C12" s="17" t="s">
        <v>24</v>
      </c>
      <c r="D12" s="24">
        <v>-138174885.87</v>
      </c>
      <c r="E12" s="23"/>
      <c r="H12" s="25"/>
    </row>
    <row r="13" spans="1:8" ht="15.75" x14ac:dyDescent="0.2">
      <c r="A13" s="124" t="s">
        <v>25</v>
      </c>
      <c r="B13" s="124"/>
      <c r="C13" s="19" t="s">
        <v>26</v>
      </c>
      <c r="D13" s="24">
        <f>D16</f>
        <v>139694932.08000001</v>
      </c>
      <c r="E13" s="23"/>
    </row>
    <row r="14" spans="1:8" ht="15.75" x14ac:dyDescent="0.2">
      <c r="A14" s="124" t="s">
        <v>27</v>
      </c>
      <c r="B14" s="124"/>
      <c r="C14" s="19" t="s">
        <v>28</v>
      </c>
      <c r="D14" s="24">
        <f>D16</f>
        <v>139694932.08000001</v>
      </c>
      <c r="E14" s="23"/>
    </row>
    <row r="15" spans="1:8" ht="31.5" x14ac:dyDescent="0.2">
      <c r="A15" s="124" t="s">
        <v>29</v>
      </c>
      <c r="B15" s="124"/>
      <c r="C15" s="19" t="s">
        <v>30</v>
      </c>
      <c r="D15" s="24">
        <f>D16</f>
        <v>139694932.08000001</v>
      </c>
      <c r="E15" s="23"/>
    </row>
    <row r="16" spans="1:8" ht="31.5" x14ac:dyDescent="0.2">
      <c r="A16" s="124" t="s">
        <v>10</v>
      </c>
      <c r="B16" s="124"/>
      <c r="C16" s="17" t="s">
        <v>11</v>
      </c>
      <c r="D16" s="24">
        <v>139694932.08000001</v>
      </c>
      <c r="E16" s="23"/>
    </row>
    <row r="17" spans="1:4" ht="15.75" x14ac:dyDescent="0.25">
      <c r="A17" s="20"/>
      <c r="B17" s="20"/>
      <c r="C17" s="20"/>
      <c r="D17" s="20"/>
    </row>
    <row r="18" spans="1:4" ht="15.75" x14ac:dyDescent="0.25">
      <c r="A18" s="20"/>
      <c r="B18" s="20"/>
      <c r="C18" s="20"/>
      <c r="D18" s="20"/>
    </row>
    <row r="19" spans="1:4" ht="15.75" x14ac:dyDescent="0.25">
      <c r="A19" s="20"/>
      <c r="B19" s="20"/>
      <c r="C19" s="20"/>
      <c r="D19" s="20"/>
    </row>
  </sheetData>
  <mergeCells count="14">
    <mergeCell ref="A15:B15"/>
    <mergeCell ref="A16:B16"/>
    <mergeCell ref="A9:B9"/>
    <mergeCell ref="A10:B10"/>
    <mergeCell ref="A11:B11"/>
    <mergeCell ref="A12:B12"/>
    <mergeCell ref="A13:B13"/>
    <mergeCell ref="A14:B14"/>
    <mergeCell ref="A8:B8"/>
    <mergeCell ref="C1:D1"/>
    <mergeCell ref="A3:D3"/>
    <mergeCell ref="A5:B5"/>
    <mergeCell ref="A6:B6"/>
    <mergeCell ref="A7:B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2019-02-26T06:47:03Z</dcterms:modified>
</cp:coreProperties>
</file>