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320" windowHeight="7815" activeTab="4"/>
  </bookViews>
  <sheets>
    <sheet name="Общие" sheetId="1" r:id="rId1"/>
    <sheet name="Тепло" sheetId="2" r:id="rId2"/>
    <sheet name="Электро" sheetId="3" r:id="rId3"/>
    <sheet name="Вода" sheetId="4" r:id="rId4"/>
    <sheet name="Стоки" sheetId="5" r:id="rId5"/>
  </sheets>
  <definedNames/>
  <calcPr fullCalcOnLoad="1"/>
</workbook>
</file>

<file path=xl/sharedStrings.xml><?xml version="1.0" encoding="utf-8"?>
<sst xmlns="http://schemas.openxmlformats.org/spreadsheetml/2006/main" count="98" uniqueCount="70">
  <si>
    <t>№
п/п</t>
  </si>
  <si>
    <t>Наименование показателя</t>
  </si>
  <si>
    <t>Ед. изм.</t>
  </si>
  <si>
    <t>т.у.т./Гкал</t>
  </si>
  <si>
    <t>Фактические значения</t>
  </si>
  <si>
    <t xml:space="preserve">Ответственное лицо </t>
  </si>
  <si>
    <t>Период расчета показателей</t>
  </si>
  <si>
    <t xml:space="preserve">Наименование филиала (общества) </t>
  </si>
  <si>
    <t xml:space="preserve">Подпись </t>
  </si>
  <si>
    <t>Удельный расход электрической энергии на транспортировку 1 Гкал</t>
  </si>
  <si>
    <t>№ п/п</t>
  </si>
  <si>
    <t>Источник производства тепла</t>
  </si>
  <si>
    <t>Вид топлива</t>
  </si>
  <si>
    <t>Выработано всего, тыс. Гкал</t>
  </si>
  <si>
    <t>тыс. кВт·ч/Гкал</t>
  </si>
  <si>
    <t>Расход топлива на производство тепла, т.у.т</t>
  </si>
  <si>
    <t>Итого по МО</t>
  </si>
  <si>
    <t>Удельный расход топлива на производство 1 Гкал</t>
  </si>
  <si>
    <t>Удельный расход топлива на производство 1 кВт</t>
  </si>
  <si>
    <t>Удельный расход электрической энергии на производство 1 Гкал</t>
  </si>
  <si>
    <t>Значение фактических показателей удельных расходов потребляемых энергетических ресурсов и воды по филиалу (обществу)</t>
  </si>
  <si>
    <t>Значение фактических показателей удельных расходов потребляемых энергетических ресурсов и воды по источникам тепла</t>
  </si>
  <si>
    <t>Удельный расход топлива на пр-во 
1 Гкал, т.у.т/Гкал</t>
  </si>
  <si>
    <t xml:space="preserve">расч. </t>
  </si>
  <si>
    <t>по приборам учета</t>
  </si>
  <si>
    <t>Расход ЭЭ на выработку, 
тыс. кВтч</t>
  </si>
  <si>
    <t>Приложение №3</t>
  </si>
  <si>
    <t>Значение фактических показателей удельных расходов потребляемых энергетических ресурсов по источникам водоснабжения</t>
  </si>
  <si>
    <t>Водозабор</t>
  </si>
  <si>
    <t>Подъем воды, тыс. м3</t>
  </si>
  <si>
    <t>Удельный расход электрической энергии на очистку и перекачку 1 м3 стоков</t>
  </si>
  <si>
    <t>Значение фактических показателей удельных расходов потребляемых энергетических ресурсов на производство электрической энергии</t>
  </si>
  <si>
    <t>Источник производства ЭЭ</t>
  </si>
  <si>
    <t>Электростанция</t>
  </si>
  <si>
    <t>Производство ЭЭ всего, тыс. кВт</t>
  </si>
  <si>
    <t>Расход топлива на производство ЭЭ, т.у.т</t>
  </si>
  <si>
    <t>Удельный расход топлива на производство 
1 кВт, т.у.т/кВтч</t>
  </si>
  <si>
    <t>Значение фактических показателей удельных расходов потребляемых энергетических ресурсов по источникам водоотведения</t>
  </si>
  <si>
    <t>КОС</t>
  </si>
  <si>
    <t>Очистка стоков, тыс. м3</t>
  </si>
  <si>
    <t xml:space="preserve">Удельный расход электрической энергии на подъем и транспортировку 1 м3 воды </t>
  </si>
  <si>
    <t>к распоряжению АО "Ямалкоммунэнерго"</t>
  </si>
  <si>
    <t>Приложение №5</t>
  </si>
  <si>
    <t>Приложение №4</t>
  </si>
  <si>
    <t>Приложение №2</t>
  </si>
  <si>
    <t xml:space="preserve"> Приложение №1</t>
  </si>
  <si>
    <t>МО п. Ханымей</t>
  </si>
  <si>
    <t>т.у.т./кВт·ч</t>
  </si>
  <si>
    <r>
      <t>от</t>
    </r>
    <r>
      <rPr>
        <u val="single"/>
        <sz val="12"/>
        <color indexed="8"/>
        <rFont val="Times New Roman"/>
        <family val="1"/>
      </rPr>
      <t xml:space="preserve"> 27.04.2015 г.</t>
    </r>
    <r>
      <rPr>
        <sz val="12"/>
        <color indexed="8"/>
        <rFont val="Times New Roman"/>
        <family val="1"/>
      </rPr>
      <t xml:space="preserve">       </t>
    </r>
    <r>
      <rPr>
        <u val="single"/>
        <sz val="12"/>
        <color indexed="8"/>
        <rFont val="Times New Roman"/>
        <family val="1"/>
      </rPr>
      <t>№ 1.13-02-2015/0001</t>
    </r>
  </si>
  <si>
    <t xml:space="preserve">филиал АО "Ямалкоммунэнерго" в Пуровском районе "Тепло" </t>
  </si>
  <si>
    <r>
      <t xml:space="preserve">                 </t>
    </r>
    <r>
      <rPr>
        <b/>
        <sz val="12"/>
        <color indexed="8"/>
        <rFont val="Times New Roman"/>
        <family val="1"/>
      </rPr>
      <t>участок №4 п. Ханымей</t>
    </r>
  </si>
  <si>
    <t>Ведущий инженер ПТО участка № 4 п. Ханымей      А.В. Лопато</t>
  </si>
  <si>
    <t>Котельная ДЕ-16</t>
  </si>
  <si>
    <t>природный газ</t>
  </si>
  <si>
    <t>-</t>
  </si>
  <si>
    <t>СОВ-2400 п. Ханымей</t>
  </si>
  <si>
    <t>КОС-700 п. Ханымей</t>
  </si>
  <si>
    <t>Удельный расход ЭЭ на пр-во 1 Гкал, кВтч/Гкал</t>
  </si>
  <si>
    <t>Удельный расход электрической энергии на подъем и транспортировку 1 м3 воды, кВт·ч/м3</t>
  </si>
  <si>
    <t>Расход ЭЭ на транспорт воды, 
 кВтч</t>
  </si>
  <si>
    <t>Расход ЭЭ на подъем воды,очистка
 кВтч</t>
  </si>
  <si>
    <t>Расход ЭЭ на очистку стоков, 
 кВтч</t>
  </si>
  <si>
    <t>Расход ЭЭ на транспорт стоков, 
кВтч</t>
  </si>
  <si>
    <t>Удельный расход электрической энергии на очистку и перекачку 1 м3 стоков,  кВтч/м3</t>
  </si>
  <si>
    <t>кВт·ч/Гкал</t>
  </si>
  <si>
    <t>кВт·ч/м3</t>
  </si>
  <si>
    <t xml:space="preserve"> кВт·ч/м3</t>
  </si>
  <si>
    <t>01.05.2015 г-31.05.2015 г</t>
  </si>
  <si>
    <t>Дата  10.06.2015 г</t>
  </si>
  <si>
    <t>Без очистки на рельеф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</si>
</sst>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00"/>
    <numFmt numFmtId="168" formatCode="0.0000000"/>
    <numFmt numFmtId="169" formatCode="0.000000"/>
    <numFmt numFmtId="170" formatCode="0.0"/>
    <numFmt numFmtId="171" formatCode="0.000000000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2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5" fontId="24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65" fontId="24" fillId="0" borderId="17" xfId="0" applyNumberFormat="1" applyFont="1" applyFill="1" applyBorder="1" applyAlignment="1">
      <alignment horizontal="center"/>
    </xf>
    <xf numFmtId="165" fontId="24" fillId="0" borderId="36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165" fontId="2" fillId="0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5" fontId="24" fillId="0" borderId="40" xfId="0" applyNumberFormat="1" applyFont="1" applyFill="1" applyBorder="1" applyAlignment="1">
      <alignment horizontal="center" vertical="center"/>
    </xf>
    <xf numFmtId="165" fontId="24" fillId="0" borderId="4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3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L26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4.140625" style="0" bestFit="1" customWidth="1"/>
    <col min="2" max="2" width="28.57421875" style="0" customWidth="1"/>
    <col min="4" max="4" width="15.00390625" style="0" customWidth="1"/>
    <col min="5" max="5" width="2.140625" style="0" customWidth="1"/>
    <col min="6" max="6" width="15.00390625" style="0" customWidth="1"/>
    <col min="7" max="7" width="13.28125" style="0" customWidth="1"/>
  </cols>
  <sheetData>
    <row r="1" spans="1:38" ht="15.75">
      <c r="A1" s="8"/>
      <c r="B1" s="8"/>
      <c r="C1" s="8"/>
      <c r="D1" s="52" t="s">
        <v>45</v>
      </c>
      <c r="E1" s="52"/>
      <c r="F1" s="52"/>
      <c r="G1" s="52"/>
      <c r="H1" s="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>
      <c r="A2" s="8"/>
      <c r="B2" s="8"/>
      <c r="C2" s="8"/>
      <c r="D2" s="51" t="s">
        <v>41</v>
      </c>
      <c r="E2" s="51"/>
      <c r="F2" s="51"/>
      <c r="G2" s="51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>
      <c r="A3" s="8"/>
      <c r="B3" s="8"/>
      <c r="C3" s="8"/>
      <c r="D3" s="51" t="s">
        <v>48</v>
      </c>
      <c r="E3" s="51"/>
      <c r="F3" s="51"/>
      <c r="G3" s="51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>
      <c r="A4" s="8"/>
      <c r="B4" s="8"/>
      <c r="C4" s="8"/>
      <c r="D4" s="8"/>
      <c r="E4" s="8"/>
      <c r="F4" s="1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>
      <c r="A5" s="8"/>
      <c r="B5" s="8"/>
      <c r="C5" s="8"/>
      <c r="D5" s="7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5.25" customHeight="1">
      <c r="A6" s="49" t="s">
        <v>20</v>
      </c>
      <c r="B6" s="49"/>
      <c r="C6" s="49"/>
      <c r="D6" s="49"/>
      <c r="E6" s="49"/>
      <c r="F6" s="49"/>
      <c r="G6" s="4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22" ht="15.75">
      <c r="A8" s="8" t="s">
        <v>7</v>
      </c>
      <c r="B8" s="8"/>
      <c r="D8" s="14" t="s">
        <v>49</v>
      </c>
      <c r="E8" s="14"/>
      <c r="F8" s="14"/>
      <c r="G8" s="14"/>
      <c r="H8" s="14"/>
      <c r="I8" s="14"/>
      <c r="J8" s="14"/>
      <c r="K8" s="14"/>
      <c r="L8" s="15"/>
      <c r="M8" s="53"/>
      <c r="N8" s="31"/>
      <c r="O8" s="31"/>
      <c r="P8" s="31"/>
      <c r="Q8" s="31"/>
      <c r="R8" s="31"/>
      <c r="S8" s="31"/>
      <c r="T8" s="31"/>
      <c r="U8" s="31"/>
      <c r="V8" s="31"/>
    </row>
    <row r="9" spans="1:10" ht="15.75">
      <c r="A9" s="8"/>
      <c r="B9" s="8"/>
      <c r="C9" s="10"/>
      <c r="D9" s="10" t="s">
        <v>50</v>
      </c>
      <c r="E9" s="8"/>
      <c r="F9" s="8"/>
      <c r="G9" s="8"/>
      <c r="H9" s="8"/>
      <c r="I9" s="8"/>
      <c r="J9" s="8"/>
    </row>
    <row r="10" spans="1:10" ht="28.5" customHeight="1">
      <c r="A10" s="8" t="s">
        <v>6</v>
      </c>
      <c r="B10" s="8"/>
      <c r="D10" s="16" t="s">
        <v>67</v>
      </c>
      <c r="E10" s="17"/>
      <c r="F10" s="8"/>
      <c r="G10" s="8"/>
      <c r="H10" s="8"/>
      <c r="I10" s="8"/>
      <c r="J10" s="8"/>
    </row>
    <row r="11" spans="1:10" ht="15.75">
      <c r="A11" s="8"/>
      <c r="B11" s="8"/>
      <c r="C11" s="10"/>
      <c r="D11" s="10"/>
      <c r="E11" s="8"/>
      <c r="F11" s="8"/>
      <c r="G11" s="8"/>
      <c r="H11" s="8"/>
      <c r="I11" s="8"/>
      <c r="J11" s="8"/>
    </row>
    <row r="12" spans="1:10" ht="15.75">
      <c r="A12" s="8" t="s">
        <v>5</v>
      </c>
      <c r="B12" s="8"/>
      <c r="D12" s="16" t="s">
        <v>51</v>
      </c>
      <c r="E12" s="17"/>
      <c r="F12" s="14"/>
      <c r="G12" s="14"/>
      <c r="H12" s="14"/>
      <c r="I12" s="8"/>
      <c r="J12" s="8"/>
    </row>
    <row r="13" spans="1:10" ht="15.75">
      <c r="A13" s="8"/>
      <c r="B13" s="8"/>
      <c r="C13" s="10"/>
      <c r="D13" s="10"/>
      <c r="E13" s="8"/>
      <c r="F13" s="8"/>
      <c r="G13" s="8"/>
      <c r="H13" s="8"/>
      <c r="I13" s="8"/>
      <c r="J13" s="8"/>
    </row>
    <row r="14" spans="1:10" ht="15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30" customHeight="1">
      <c r="A15" s="11" t="s">
        <v>0</v>
      </c>
      <c r="B15" s="50" t="s">
        <v>1</v>
      </c>
      <c r="C15" s="50"/>
      <c r="D15" s="50"/>
      <c r="E15" s="50"/>
      <c r="F15" s="11" t="s">
        <v>2</v>
      </c>
      <c r="G15" s="11" t="s">
        <v>4</v>
      </c>
      <c r="H15" s="8"/>
      <c r="I15" s="8"/>
      <c r="J15" s="8"/>
    </row>
    <row r="16" spans="1:10" ht="29.25" customHeight="1">
      <c r="A16" s="12">
        <v>1</v>
      </c>
      <c r="B16" s="56" t="s">
        <v>17</v>
      </c>
      <c r="C16" s="56"/>
      <c r="D16" s="56"/>
      <c r="E16" s="56"/>
      <c r="F16" s="12" t="s">
        <v>3</v>
      </c>
      <c r="G16" s="25">
        <f>Тепло!I11</f>
        <v>0.1450496472171065</v>
      </c>
      <c r="H16" s="8"/>
      <c r="I16" s="8"/>
      <c r="J16" s="8"/>
    </row>
    <row r="17" spans="1:10" ht="30" customHeight="1">
      <c r="A17" s="12">
        <v>2</v>
      </c>
      <c r="B17" s="32" t="s">
        <v>18</v>
      </c>
      <c r="C17" s="54"/>
      <c r="D17" s="54"/>
      <c r="E17" s="55"/>
      <c r="F17" s="12" t="s">
        <v>47</v>
      </c>
      <c r="G17" s="12" t="s">
        <v>54</v>
      </c>
      <c r="H17" s="8"/>
      <c r="I17" s="8"/>
      <c r="J17" s="8"/>
    </row>
    <row r="18" spans="1:10" ht="30" customHeight="1">
      <c r="A18" s="12">
        <v>3</v>
      </c>
      <c r="B18" s="32" t="s">
        <v>19</v>
      </c>
      <c r="C18" s="54"/>
      <c r="D18" s="54"/>
      <c r="E18" s="55"/>
      <c r="F18" s="12" t="s">
        <v>64</v>
      </c>
      <c r="G18" s="25">
        <f>Тепло!J11</f>
        <v>36.989854433171594</v>
      </c>
      <c r="H18" s="8"/>
      <c r="I18" s="8"/>
      <c r="J18" s="8"/>
    </row>
    <row r="19" spans="1:10" ht="30" customHeight="1">
      <c r="A19" s="12">
        <v>4</v>
      </c>
      <c r="B19" s="32" t="s">
        <v>9</v>
      </c>
      <c r="C19" s="54"/>
      <c r="D19" s="54"/>
      <c r="E19" s="55"/>
      <c r="F19" s="12" t="s">
        <v>14</v>
      </c>
      <c r="G19" s="12" t="s">
        <v>54</v>
      </c>
      <c r="H19" s="8"/>
      <c r="I19" s="8"/>
      <c r="J19" s="8"/>
    </row>
    <row r="20" spans="1:10" ht="36.75" customHeight="1">
      <c r="A20" s="12">
        <v>5</v>
      </c>
      <c r="B20" s="32" t="s">
        <v>40</v>
      </c>
      <c r="C20" s="54"/>
      <c r="D20" s="54"/>
      <c r="E20" s="55"/>
      <c r="F20" s="12" t="s">
        <v>65</v>
      </c>
      <c r="G20" s="25">
        <f>Вода!G12</f>
        <v>1.2375571134595933</v>
      </c>
      <c r="H20" s="8"/>
      <c r="I20" s="8"/>
      <c r="J20" s="8"/>
    </row>
    <row r="21" spans="1:10" ht="36.75" customHeight="1">
      <c r="A21" s="12">
        <v>6</v>
      </c>
      <c r="B21" s="32" t="s">
        <v>30</v>
      </c>
      <c r="C21" s="54"/>
      <c r="D21" s="54"/>
      <c r="E21" s="55"/>
      <c r="F21" s="12" t="s">
        <v>66</v>
      </c>
      <c r="G21" s="25">
        <f>Стоки!G13</f>
        <v>0.8869067741857455</v>
      </c>
      <c r="H21" s="8"/>
      <c r="I21" s="8"/>
      <c r="J21" s="8"/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6" t="s">
        <v>68</v>
      </c>
      <c r="C26" s="6"/>
      <c r="D26" s="6"/>
      <c r="E26" s="6" t="s">
        <v>8</v>
      </c>
      <c r="F26" s="6"/>
      <c r="G26" s="6"/>
      <c r="H26" s="6"/>
      <c r="I26" s="6"/>
      <c r="J26" s="6"/>
    </row>
  </sheetData>
  <sheetProtection/>
  <mergeCells count="12">
    <mergeCell ref="M8:V8"/>
    <mergeCell ref="B21:E21"/>
    <mergeCell ref="B18:E18"/>
    <mergeCell ref="B19:E19"/>
    <mergeCell ref="B20:E20"/>
    <mergeCell ref="B16:E16"/>
    <mergeCell ref="B17:E17"/>
    <mergeCell ref="A6:G6"/>
    <mergeCell ref="B15:E15"/>
    <mergeCell ref="D2:G2"/>
    <mergeCell ref="D1:G1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15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.140625" style="0" customWidth="1"/>
    <col min="2" max="2" width="24.7109375" style="0" customWidth="1"/>
    <col min="3" max="3" width="11.28125" style="0" customWidth="1"/>
    <col min="4" max="4" width="10.57421875" style="0" customWidth="1"/>
    <col min="5" max="5" width="12.00390625" style="0" customWidth="1"/>
    <col min="6" max="6" width="16.7109375" style="0" customWidth="1"/>
    <col min="7" max="7" width="10.8515625" style="0" customWidth="1"/>
    <col min="8" max="8" width="10.7109375" style="0" customWidth="1"/>
    <col min="9" max="9" width="16.140625" style="0" customWidth="1"/>
    <col min="10" max="10" width="14.7109375" style="0" customWidth="1"/>
  </cols>
  <sheetData>
    <row r="1" spans="1:12" ht="15.75">
      <c r="A1" s="8"/>
      <c r="B1" s="8"/>
      <c r="C1" s="8"/>
      <c r="D1" s="8"/>
      <c r="E1" s="8"/>
      <c r="F1" s="8"/>
      <c r="G1" s="8"/>
      <c r="H1" s="18" t="s">
        <v>44</v>
      </c>
      <c r="I1" s="18"/>
      <c r="J1" s="18"/>
      <c r="K1" s="8"/>
      <c r="L1" s="8"/>
    </row>
    <row r="2" spans="1:12" ht="15.75">
      <c r="A2" s="8"/>
      <c r="B2" s="8"/>
      <c r="C2" s="8"/>
      <c r="D2" s="8"/>
      <c r="E2" s="8"/>
      <c r="F2" s="8"/>
      <c r="G2" s="8"/>
      <c r="H2" s="18" t="s">
        <v>41</v>
      </c>
      <c r="I2" s="18"/>
      <c r="J2" s="18"/>
      <c r="K2" s="8"/>
      <c r="L2" s="8"/>
    </row>
    <row r="3" spans="1:12" ht="15.75">
      <c r="A3" s="8"/>
      <c r="B3" s="8"/>
      <c r="C3" s="8"/>
      <c r="D3" s="8"/>
      <c r="E3" s="8"/>
      <c r="F3" s="8"/>
      <c r="G3" s="8"/>
      <c r="H3" s="51" t="s">
        <v>48</v>
      </c>
      <c r="I3" s="51"/>
      <c r="J3" s="51"/>
      <c r="K3" s="51"/>
      <c r="L3" s="8"/>
    </row>
    <row r="4" spans="1:12" ht="15.75">
      <c r="A4" s="8"/>
      <c r="B4" s="8"/>
      <c r="C4" s="8"/>
      <c r="D4" s="8"/>
      <c r="E4" s="8"/>
      <c r="F4" s="8"/>
      <c r="G4" s="8"/>
      <c r="H4" s="18"/>
      <c r="I4" s="18"/>
      <c r="J4" s="18"/>
      <c r="K4" s="8"/>
      <c r="L4" s="8"/>
    </row>
    <row r="5" spans="1:12" ht="15.75">
      <c r="A5" s="8"/>
      <c r="B5" s="8"/>
      <c r="C5" s="8"/>
      <c r="D5" s="8"/>
      <c r="E5" s="8"/>
      <c r="F5" s="8"/>
      <c r="G5" s="8"/>
      <c r="H5" s="8"/>
      <c r="I5" s="1"/>
      <c r="J5" s="8"/>
      <c r="K5" s="8"/>
      <c r="L5" s="8"/>
    </row>
    <row r="6" spans="1:12" ht="30.75" customHeight="1">
      <c r="A6" s="49" t="s">
        <v>21</v>
      </c>
      <c r="B6" s="49"/>
      <c r="C6" s="49"/>
      <c r="D6" s="49"/>
      <c r="E6" s="49"/>
      <c r="F6" s="49"/>
      <c r="G6" s="49"/>
      <c r="H6" s="49"/>
      <c r="I6" s="49"/>
      <c r="J6" s="49"/>
      <c r="K6" s="8"/>
      <c r="L6" s="8"/>
    </row>
    <row r="7" spans="1:12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61" t="s">
        <v>46</v>
      </c>
      <c r="B8" s="61"/>
      <c r="C8" s="61"/>
      <c r="D8" s="61"/>
      <c r="E8" s="61"/>
      <c r="F8" s="61"/>
      <c r="G8" s="61"/>
      <c r="H8" s="61"/>
      <c r="I8" s="61"/>
      <c r="J8" s="61"/>
      <c r="K8" s="8"/>
      <c r="L8" s="8"/>
    </row>
    <row r="9" spans="1:12" ht="47.25" customHeight="1">
      <c r="A9" s="57" t="s">
        <v>10</v>
      </c>
      <c r="B9" s="57" t="s">
        <v>11</v>
      </c>
      <c r="C9" s="32" t="s">
        <v>13</v>
      </c>
      <c r="D9" s="55"/>
      <c r="E9" s="57" t="s">
        <v>25</v>
      </c>
      <c r="F9" s="57" t="s">
        <v>12</v>
      </c>
      <c r="G9" s="50" t="s">
        <v>15</v>
      </c>
      <c r="H9" s="50"/>
      <c r="I9" s="57" t="s">
        <v>22</v>
      </c>
      <c r="J9" s="57" t="s">
        <v>57</v>
      </c>
      <c r="K9" s="8"/>
      <c r="L9" s="8"/>
    </row>
    <row r="10" spans="1:12" ht="47.25">
      <c r="A10" s="58"/>
      <c r="B10" s="58"/>
      <c r="C10" s="19" t="s">
        <v>23</v>
      </c>
      <c r="D10" s="11" t="s">
        <v>24</v>
      </c>
      <c r="E10" s="58"/>
      <c r="F10" s="58"/>
      <c r="G10" s="19" t="s">
        <v>23</v>
      </c>
      <c r="H10" s="11" t="s">
        <v>24</v>
      </c>
      <c r="I10" s="58"/>
      <c r="J10" s="58"/>
      <c r="K10" s="8"/>
      <c r="L10" s="8"/>
    </row>
    <row r="11" spans="1:12" ht="15.75">
      <c r="A11" s="20">
        <v>1</v>
      </c>
      <c r="B11" s="20" t="s">
        <v>52</v>
      </c>
      <c r="C11" s="13"/>
      <c r="D11" s="33">
        <f>4533.95/1000</f>
        <v>4.53395</v>
      </c>
      <c r="E11" s="34">
        <f>167712</f>
        <v>167712</v>
      </c>
      <c r="F11" s="34" t="s">
        <v>53</v>
      </c>
      <c r="G11" s="35"/>
      <c r="H11" s="36">
        <f>(574867*(1.144)/1000)</f>
        <v>657.647848</v>
      </c>
      <c r="I11" s="33">
        <f>H11/D11/1000</f>
        <v>0.1450496472171065</v>
      </c>
      <c r="J11" s="33">
        <f>E11/4534</f>
        <v>36.989854433171594</v>
      </c>
      <c r="K11" s="8"/>
      <c r="L11" s="8"/>
    </row>
    <row r="12" spans="1:12" ht="15.75">
      <c r="A12" s="59" t="s">
        <v>16</v>
      </c>
      <c r="B12" s="60"/>
      <c r="C12" s="13"/>
      <c r="D12" s="37">
        <f>D11</f>
        <v>4.53395</v>
      </c>
      <c r="E12" s="38">
        <f>E11</f>
        <v>167712</v>
      </c>
      <c r="F12" s="34"/>
      <c r="G12" s="35"/>
      <c r="H12" s="39">
        <f>H11</f>
        <v>657.647848</v>
      </c>
      <c r="I12" s="37">
        <f>I11</f>
        <v>0.1450496472171065</v>
      </c>
      <c r="J12" s="37">
        <f>J11</f>
        <v>36.989854433171594</v>
      </c>
      <c r="K12" s="8"/>
      <c r="L12" s="8"/>
    </row>
    <row r="13" spans="1:12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</sheetData>
  <sheetProtection/>
  <mergeCells count="12">
    <mergeCell ref="H3:K3"/>
    <mergeCell ref="A12:B12"/>
    <mergeCell ref="A8:J8"/>
    <mergeCell ref="I9:I10"/>
    <mergeCell ref="J9:J10"/>
    <mergeCell ref="G9:H9"/>
    <mergeCell ref="A6:J6"/>
    <mergeCell ref="C9:D9"/>
    <mergeCell ref="B9:B10"/>
    <mergeCell ref="A9:A10"/>
    <mergeCell ref="E9:E10"/>
    <mergeCell ref="F9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140625" style="4" customWidth="1"/>
    <col min="2" max="2" width="31.28125" style="4" customWidth="1"/>
    <col min="3" max="3" width="11.28125" style="4" customWidth="1"/>
    <col min="4" max="4" width="11.00390625" style="4" customWidth="1"/>
    <col min="5" max="5" width="21.8515625" style="4" customWidth="1"/>
    <col min="6" max="6" width="12.28125" style="4" customWidth="1"/>
    <col min="7" max="7" width="12.00390625" style="4" customWidth="1"/>
    <col min="8" max="8" width="18.28125" style="4" customWidth="1"/>
    <col min="9" max="16384" width="9.140625" style="4" customWidth="1"/>
  </cols>
  <sheetData>
    <row r="1" spans="1:9" ht="15.75">
      <c r="A1" s="18"/>
      <c r="B1" s="18"/>
      <c r="C1" s="18"/>
      <c r="D1" s="18"/>
      <c r="E1" s="18"/>
      <c r="F1" s="18" t="s">
        <v>26</v>
      </c>
      <c r="G1" s="18"/>
      <c r="H1" s="18"/>
      <c r="I1" s="18"/>
    </row>
    <row r="2" spans="1:9" ht="15.75">
      <c r="A2" s="18"/>
      <c r="B2" s="18"/>
      <c r="C2" s="18"/>
      <c r="D2" s="18"/>
      <c r="E2" s="18"/>
      <c r="F2" s="18" t="s">
        <v>41</v>
      </c>
      <c r="G2" s="18"/>
      <c r="H2" s="18"/>
      <c r="I2" s="18"/>
    </row>
    <row r="3" spans="1:9" ht="15.75">
      <c r="A3" s="18"/>
      <c r="B3" s="18"/>
      <c r="C3" s="18"/>
      <c r="D3" s="18"/>
      <c r="E3" s="18"/>
      <c r="F3" s="51" t="s">
        <v>48</v>
      </c>
      <c r="G3" s="51"/>
      <c r="H3" s="51"/>
      <c r="I3" s="51"/>
    </row>
    <row r="4" spans="1:9" ht="15.75">
      <c r="A4" s="18"/>
      <c r="B4" s="18"/>
      <c r="C4" s="18"/>
      <c r="D4" s="18"/>
      <c r="E4" s="18"/>
      <c r="F4" s="18"/>
      <c r="G4" s="18"/>
      <c r="H4" s="18"/>
      <c r="I4" s="18"/>
    </row>
    <row r="5" spans="1:9" ht="15.75">
      <c r="A5" s="18"/>
      <c r="B5" s="18"/>
      <c r="C5" s="18"/>
      <c r="D5" s="18"/>
      <c r="E5" s="18"/>
      <c r="F5" s="18"/>
      <c r="G5" s="18"/>
      <c r="H5" s="5"/>
      <c r="I5" s="18"/>
    </row>
    <row r="6" spans="1:9" ht="26.25" customHeight="1">
      <c r="A6" s="66" t="s">
        <v>31</v>
      </c>
      <c r="B6" s="66"/>
      <c r="C6" s="66"/>
      <c r="D6" s="66"/>
      <c r="E6" s="66"/>
      <c r="F6" s="66"/>
      <c r="G6" s="66"/>
      <c r="H6" s="66"/>
      <c r="I6" s="18"/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9" ht="15.75">
      <c r="A8" s="67"/>
      <c r="B8" s="68"/>
      <c r="C8" s="68"/>
      <c r="D8" s="68"/>
      <c r="E8" s="68"/>
      <c r="F8" s="68"/>
      <c r="G8" s="68"/>
      <c r="H8" s="69"/>
      <c r="I8" s="18"/>
    </row>
    <row r="9" spans="1:9" ht="46.5" customHeight="1">
      <c r="A9" s="70" t="s">
        <v>10</v>
      </c>
      <c r="B9" s="70" t="s">
        <v>32</v>
      </c>
      <c r="C9" s="72" t="s">
        <v>34</v>
      </c>
      <c r="D9" s="73"/>
      <c r="E9" s="70" t="s">
        <v>12</v>
      </c>
      <c r="F9" s="64" t="s">
        <v>35</v>
      </c>
      <c r="G9" s="65"/>
      <c r="H9" s="70" t="s">
        <v>36</v>
      </c>
      <c r="I9" s="18"/>
    </row>
    <row r="10" spans="1:9" ht="47.25">
      <c r="A10" s="71"/>
      <c r="B10" s="71"/>
      <c r="C10" s="21" t="s">
        <v>23</v>
      </c>
      <c r="D10" s="22" t="s">
        <v>24</v>
      </c>
      <c r="E10" s="71"/>
      <c r="F10" s="21" t="s">
        <v>23</v>
      </c>
      <c r="G10" s="22" t="s">
        <v>24</v>
      </c>
      <c r="H10" s="71"/>
      <c r="I10" s="18"/>
    </row>
    <row r="11" spans="1:9" ht="15.75">
      <c r="A11" s="23">
        <v>1</v>
      </c>
      <c r="B11" s="23" t="s">
        <v>33</v>
      </c>
      <c r="C11" s="24"/>
      <c r="D11" s="24"/>
      <c r="E11" s="24"/>
      <c r="F11" s="24"/>
      <c r="G11" s="24"/>
      <c r="H11" s="24"/>
      <c r="I11" s="18"/>
    </row>
    <row r="12" spans="1:9" ht="15.75">
      <c r="A12" s="24"/>
      <c r="B12" s="23"/>
      <c r="C12" s="24"/>
      <c r="D12" s="24"/>
      <c r="E12" s="24"/>
      <c r="F12" s="24"/>
      <c r="G12" s="24"/>
      <c r="H12" s="24"/>
      <c r="I12" s="18"/>
    </row>
    <row r="13" spans="1:9" ht="15.75">
      <c r="A13" s="62" t="s">
        <v>16</v>
      </c>
      <c r="B13" s="63"/>
      <c r="C13" s="24"/>
      <c r="D13" s="24"/>
      <c r="E13" s="24"/>
      <c r="F13" s="24"/>
      <c r="G13" s="24"/>
      <c r="H13" s="24"/>
      <c r="I13" s="18"/>
    </row>
    <row r="14" spans="1:9" ht="15.7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36" customHeight="1">
      <c r="A16" s="18"/>
      <c r="B16" s="18"/>
      <c r="C16" s="18"/>
      <c r="D16" s="18"/>
      <c r="E16" s="18"/>
      <c r="F16" s="18"/>
      <c r="G16" s="18"/>
      <c r="H16" s="18"/>
      <c r="I16" s="18"/>
    </row>
  </sheetData>
  <sheetProtection/>
  <mergeCells count="10">
    <mergeCell ref="F3:I3"/>
    <mergeCell ref="A13:B13"/>
    <mergeCell ref="F9:G9"/>
    <mergeCell ref="A6:H6"/>
    <mergeCell ref="A8:H8"/>
    <mergeCell ref="A9:A10"/>
    <mergeCell ref="B9:B10"/>
    <mergeCell ref="C9:D9"/>
    <mergeCell ref="E9:E10"/>
    <mergeCell ref="H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14"/>
  <sheetViews>
    <sheetView zoomScaleSheetLayoutView="100" zoomScalePageLayoutView="0" workbookViewId="0" topLeftCell="A1">
      <selection activeCell="L18" sqref="L18"/>
    </sheetView>
  </sheetViews>
  <sheetFormatPr defaultColWidth="9.140625" defaultRowHeight="15"/>
  <cols>
    <col min="1" max="1" width="4.140625" style="0" customWidth="1"/>
    <col min="2" max="2" width="25.7109375" style="0" customWidth="1"/>
    <col min="3" max="3" width="13.421875" style="0" customWidth="1"/>
    <col min="4" max="5" width="15.8515625" style="0" customWidth="1"/>
    <col min="6" max="6" width="20.57421875" style="0" customWidth="1"/>
    <col min="7" max="7" width="16.140625" style="0" customWidth="1"/>
    <col min="8" max="8" width="15.28125" style="0" customWidth="1"/>
  </cols>
  <sheetData>
    <row r="1" spans="1:9" ht="15.75">
      <c r="A1" s="18"/>
      <c r="B1" s="18"/>
      <c r="C1" s="18"/>
      <c r="D1" s="18"/>
      <c r="E1" s="18"/>
      <c r="F1" s="18" t="s">
        <v>43</v>
      </c>
      <c r="G1" s="18"/>
      <c r="H1" s="8"/>
      <c r="I1" s="8"/>
    </row>
    <row r="2" spans="1:9" ht="15.75">
      <c r="A2" s="18"/>
      <c r="B2" s="18"/>
      <c r="C2" s="18"/>
      <c r="D2" s="18"/>
      <c r="E2" s="18"/>
      <c r="F2" s="18" t="s">
        <v>41</v>
      </c>
      <c r="G2" s="18"/>
      <c r="H2" s="8"/>
      <c r="I2" s="8"/>
    </row>
    <row r="3" spans="1:9" ht="15.75">
      <c r="A3" s="18"/>
      <c r="B3" s="18"/>
      <c r="C3" s="18"/>
      <c r="D3" s="18"/>
      <c r="E3" s="18"/>
      <c r="F3" s="51" t="s">
        <v>48</v>
      </c>
      <c r="G3" s="51"/>
      <c r="H3" s="51"/>
      <c r="I3" s="51"/>
    </row>
    <row r="4" spans="1:9" ht="15.75">
      <c r="A4" s="18"/>
      <c r="B4" s="18"/>
      <c r="C4" s="18"/>
      <c r="D4" s="18"/>
      <c r="E4" s="18"/>
      <c r="F4" s="18"/>
      <c r="G4" s="18"/>
      <c r="H4" s="8"/>
      <c r="I4" s="8"/>
    </row>
    <row r="5" spans="1:9" ht="15.75">
      <c r="A5" s="18"/>
      <c r="B5" s="18"/>
      <c r="C5" s="18"/>
      <c r="D5" s="18"/>
      <c r="E5" s="18"/>
      <c r="F5" s="18"/>
      <c r="G5" s="5"/>
      <c r="H5" s="8"/>
      <c r="I5" s="8"/>
    </row>
    <row r="6" spans="1:9" ht="30.75" customHeight="1">
      <c r="A6" s="66" t="s">
        <v>27</v>
      </c>
      <c r="B6" s="66"/>
      <c r="C6" s="66"/>
      <c r="D6" s="66"/>
      <c r="E6" s="66"/>
      <c r="F6" s="66"/>
      <c r="G6" s="66"/>
      <c r="H6" s="8"/>
      <c r="I6" s="8"/>
    </row>
    <row r="7" spans="1:9" ht="16.5" thickBot="1">
      <c r="A7" s="18"/>
      <c r="B7" s="18"/>
      <c r="C7" s="18"/>
      <c r="D7" s="18"/>
      <c r="E7" s="18"/>
      <c r="F7" s="18"/>
      <c r="G7" s="18"/>
      <c r="H7" s="8"/>
      <c r="I7" s="8"/>
    </row>
    <row r="8" spans="1:9" ht="15.75">
      <c r="A8" s="76" t="s">
        <v>46</v>
      </c>
      <c r="B8" s="77"/>
      <c r="C8" s="77"/>
      <c r="D8" s="77"/>
      <c r="E8" s="77"/>
      <c r="F8" s="77"/>
      <c r="G8" s="77"/>
      <c r="H8" s="26"/>
      <c r="I8" s="8"/>
    </row>
    <row r="9" spans="1:9" ht="48" customHeight="1">
      <c r="A9" s="78" t="s">
        <v>10</v>
      </c>
      <c r="B9" s="80" t="s">
        <v>28</v>
      </c>
      <c r="C9" s="81" t="s">
        <v>29</v>
      </c>
      <c r="D9" s="82"/>
      <c r="E9" s="80" t="s">
        <v>60</v>
      </c>
      <c r="F9" s="80" t="s">
        <v>59</v>
      </c>
      <c r="G9" s="87" t="s">
        <v>58</v>
      </c>
      <c r="H9" s="88"/>
      <c r="I9" s="8"/>
    </row>
    <row r="10" spans="1:9" ht="31.5">
      <c r="A10" s="79"/>
      <c r="B10" s="71"/>
      <c r="C10" s="21" t="s">
        <v>23</v>
      </c>
      <c r="D10" s="22" t="s">
        <v>24</v>
      </c>
      <c r="E10" s="71"/>
      <c r="F10" s="71"/>
      <c r="G10" s="87"/>
      <c r="H10" s="88"/>
      <c r="I10" s="8"/>
    </row>
    <row r="11" spans="1:9" ht="15.75">
      <c r="A11" s="27">
        <v>1</v>
      </c>
      <c r="B11" s="23" t="s">
        <v>55</v>
      </c>
      <c r="C11" s="24"/>
      <c r="D11" s="40">
        <f>28671/1000</f>
        <v>28.671</v>
      </c>
      <c r="E11" s="41">
        <f>19281+7645</f>
        <v>26926</v>
      </c>
      <c r="F11" s="42">
        <f>8556</f>
        <v>8556</v>
      </c>
      <c r="G11" s="83">
        <f>(E11+F11)/28671</f>
        <v>1.2375571134595933</v>
      </c>
      <c r="H11" s="84"/>
      <c r="I11" s="8"/>
    </row>
    <row r="12" spans="1:9" ht="16.5" thickBot="1">
      <c r="A12" s="74" t="s">
        <v>16</v>
      </c>
      <c r="B12" s="75"/>
      <c r="C12" s="28"/>
      <c r="D12" s="43">
        <f>D11</f>
        <v>28.671</v>
      </c>
      <c r="E12" s="44">
        <f>E11</f>
        <v>26926</v>
      </c>
      <c r="F12" s="45">
        <f>F11</f>
        <v>8556</v>
      </c>
      <c r="G12" s="85">
        <f>G11</f>
        <v>1.2375571134595933</v>
      </c>
      <c r="H12" s="86"/>
      <c r="I12" s="8"/>
    </row>
    <row r="13" spans="1:9" ht="15.75">
      <c r="A13" s="8"/>
      <c r="B13" s="8"/>
      <c r="C13" s="8"/>
      <c r="D13" s="8"/>
      <c r="E13" s="8"/>
      <c r="F13" s="8"/>
      <c r="G13" s="8"/>
      <c r="H13" s="8"/>
      <c r="I13" s="8"/>
    </row>
    <row r="14" spans="1:9" ht="15.75">
      <c r="A14" s="8"/>
      <c r="B14" s="8"/>
      <c r="C14" s="8"/>
      <c r="D14" s="8"/>
      <c r="E14" s="8"/>
      <c r="F14" s="8"/>
      <c r="G14" s="8"/>
      <c r="H14" s="8"/>
      <c r="I14" s="8"/>
    </row>
  </sheetData>
  <sheetProtection/>
  <mergeCells count="12">
    <mergeCell ref="F3:I3"/>
    <mergeCell ref="G9:H10"/>
    <mergeCell ref="A12:B12"/>
    <mergeCell ref="A6:G6"/>
    <mergeCell ref="A8:G8"/>
    <mergeCell ref="A9:A10"/>
    <mergeCell ref="B9:B10"/>
    <mergeCell ref="C9:D9"/>
    <mergeCell ref="E9:E10"/>
    <mergeCell ref="F9:F10"/>
    <mergeCell ref="G11:H11"/>
    <mergeCell ref="G12:H12"/>
  </mergeCells>
  <printOptions/>
  <pageMargins left="0.7" right="0.7" top="0.75" bottom="0.75" header="0.3" footer="0.3"/>
  <pageSetup horizontalDpi="600" verticalDpi="600" orientation="landscape" paperSize="9" scale="96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I17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1" max="1" width="4.140625" style="0" customWidth="1"/>
    <col min="2" max="2" width="33.57421875" style="0" customWidth="1"/>
    <col min="3" max="3" width="15.8515625" style="0" customWidth="1"/>
    <col min="4" max="4" width="16.421875" style="0" customWidth="1"/>
    <col min="5" max="5" width="16.00390625" style="0" customWidth="1"/>
    <col min="6" max="6" width="18.7109375" style="0" customWidth="1"/>
    <col min="7" max="7" width="20.140625" style="0" customWidth="1"/>
  </cols>
  <sheetData>
    <row r="1" spans="1:9" s="4" customFormat="1" ht="15.75">
      <c r="A1" s="18"/>
      <c r="B1" s="18"/>
      <c r="C1" s="18"/>
      <c r="D1" s="18"/>
      <c r="E1" s="18"/>
      <c r="F1" s="18" t="s">
        <v>42</v>
      </c>
      <c r="G1" s="18"/>
      <c r="H1" s="18"/>
      <c r="I1" s="18"/>
    </row>
    <row r="2" spans="1:9" s="4" customFormat="1" ht="15.75">
      <c r="A2" s="18"/>
      <c r="B2" s="18"/>
      <c r="C2" s="18"/>
      <c r="D2" s="18"/>
      <c r="E2" s="18"/>
      <c r="F2" s="18" t="s">
        <v>41</v>
      </c>
      <c r="G2" s="18"/>
      <c r="H2" s="18"/>
      <c r="I2" s="18"/>
    </row>
    <row r="3" spans="1:9" s="4" customFormat="1" ht="15.75">
      <c r="A3" s="18"/>
      <c r="B3" s="18"/>
      <c r="C3" s="18"/>
      <c r="D3" s="18"/>
      <c r="E3" s="18"/>
      <c r="F3" s="51" t="s">
        <v>48</v>
      </c>
      <c r="G3" s="51"/>
      <c r="H3" s="51"/>
      <c r="I3" s="51"/>
    </row>
    <row r="4" spans="1:9" s="4" customFormat="1" ht="15.75">
      <c r="A4" s="18"/>
      <c r="B4" s="18"/>
      <c r="C4" s="18"/>
      <c r="D4" s="18"/>
      <c r="E4" s="18"/>
      <c r="F4" s="18"/>
      <c r="G4" s="18"/>
      <c r="H4" s="18"/>
      <c r="I4" s="18"/>
    </row>
    <row r="5" spans="1:9" s="4" customFormat="1" ht="15.75">
      <c r="A5" s="18"/>
      <c r="B5" s="18"/>
      <c r="C5" s="18"/>
      <c r="D5" s="18"/>
      <c r="E5" s="18"/>
      <c r="F5" s="18"/>
      <c r="G5" s="18"/>
      <c r="H5" s="18"/>
      <c r="I5" s="18"/>
    </row>
    <row r="6" spans="1:9" ht="26.25" customHeight="1">
      <c r="A6" s="66" t="s">
        <v>37</v>
      </c>
      <c r="B6" s="66"/>
      <c r="C6" s="66"/>
      <c r="D6" s="66"/>
      <c r="E6" s="66"/>
      <c r="F6" s="66"/>
      <c r="G6" s="66"/>
      <c r="H6" s="8"/>
      <c r="I6" s="8"/>
    </row>
    <row r="7" spans="1:9" ht="15.75">
      <c r="A7" s="18"/>
      <c r="B7" s="18"/>
      <c r="C7" s="18"/>
      <c r="D7" s="18"/>
      <c r="E7" s="18"/>
      <c r="F7" s="18"/>
      <c r="G7" s="18"/>
      <c r="H7" s="8"/>
      <c r="I7" s="8"/>
    </row>
    <row r="8" spans="1:9" ht="15.75">
      <c r="A8" s="89" t="s">
        <v>46</v>
      </c>
      <c r="B8" s="89"/>
      <c r="C8" s="89"/>
      <c r="D8" s="89"/>
      <c r="E8" s="89"/>
      <c r="F8" s="89"/>
      <c r="G8" s="89"/>
      <c r="H8" s="8"/>
      <c r="I8" s="8"/>
    </row>
    <row r="9" spans="1:9" ht="53.25" customHeight="1">
      <c r="A9" s="70" t="s">
        <v>10</v>
      </c>
      <c r="B9" s="70" t="s">
        <v>38</v>
      </c>
      <c r="C9" s="72" t="s">
        <v>39</v>
      </c>
      <c r="D9" s="73"/>
      <c r="E9" s="70" t="s">
        <v>61</v>
      </c>
      <c r="F9" s="70" t="s">
        <v>62</v>
      </c>
      <c r="G9" s="70" t="s">
        <v>63</v>
      </c>
      <c r="H9" s="8"/>
      <c r="I9" s="8"/>
    </row>
    <row r="10" spans="1:9" ht="40.5" customHeight="1">
      <c r="A10" s="71"/>
      <c r="B10" s="71"/>
      <c r="C10" s="21" t="s">
        <v>23</v>
      </c>
      <c r="D10" s="22" t="s">
        <v>24</v>
      </c>
      <c r="E10" s="71"/>
      <c r="F10" s="71"/>
      <c r="G10" s="71"/>
      <c r="H10" s="8"/>
      <c r="I10" s="8"/>
    </row>
    <row r="11" spans="1:9" ht="15.75">
      <c r="A11" s="23">
        <v>1</v>
      </c>
      <c r="B11" s="23" t="s">
        <v>56</v>
      </c>
      <c r="C11" s="46">
        <f>14217.333/1000</f>
        <v>14.217333</v>
      </c>
      <c r="D11" s="46"/>
      <c r="E11" s="40">
        <f>9707</f>
        <v>9707</v>
      </c>
      <c r="F11" s="90">
        <f>3443</f>
        <v>3443</v>
      </c>
      <c r="G11" s="92">
        <f>((E11/C11)+(F13/(C12+C11)))/1000</f>
        <v>0.8869067741857455</v>
      </c>
      <c r="H11" s="8"/>
      <c r="I11" s="8"/>
    </row>
    <row r="12" spans="1:9" ht="15.75">
      <c r="A12" s="29">
        <v>2</v>
      </c>
      <c r="B12" s="30" t="s">
        <v>69</v>
      </c>
      <c r="C12" s="46">
        <f>2647.831/1000</f>
        <v>2.647831</v>
      </c>
      <c r="D12" s="46"/>
      <c r="E12" s="40"/>
      <c r="F12" s="91"/>
      <c r="G12" s="93"/>
      <c r="H12" s="8"/>
      <c r="I12" s="8"/>
    </row>
    <row r="13" spans="1:9" ht="15.75">
      <c r="A13" s="62" t="s">
        <v>16</v>
      </c>
      <c r="B13" s="63"/>
      <c r="C13" s="47">
        <f>C11</f>
        <v>14.217333</v>
      </c>
      <c r="D13" s="47"/>
      <c r="E13" s="48">
        <f>E11</f>
        <v>9707</v>
      </c>
      <c r="F13" s="48">
        <f>F11</f>
        <v>3443</v>
      </c>
      <c r="G13" s="47">
        <f>G11</f>
        <v>0.8869067741857455</v>
      </c>
      <c r="H13" s="8"/>
      <c r="I13" s="8"/>
    </row>
    <row r="14" spans="1:9" ht="15.75">
      <c r="A14" s="8"/>
      <c r="B14" s="8"/>
      <c r="C14" s="8"/>
      <c r="D14" s="8"/>
      <c r="E14" s="8"/>
      <c r="F14" s="8"/>
      <c r="G14" s="8"/>
      <c r="H14" s="8"/>
      <c r="I14" s="8"/>
    </row>
    <row r="15" spans="1:9" ht="15.75">
      <c r="A15" s="8"/>
      <c r="B15" s="8"/>
      <c r="C15" s="8"/>
      <c r="D15" s="8"/>
      <c r="E15" s="8"/>
      <c r="F15" s="8"/>
      <c r="G15" s="8"/>
      <c r="H15" s="8"/>
      <c r="I15" s="8"/>
    </row>
    <row r="16" spans="1:9" ht="15.75">
      <c r="A16" s="8"/>
      <c r="B16" s="8"/>
      <c r="C16" s="8"/>
      <c r="D16" s="8"/>
      <c r="E16" s="8"/>
      <c r="F16" s="8"/>
      <c r="G16" s="8"/>
      <c r="H16" s="8"/>
      <c r="I16" s="8"/>
    </row>
    <row r="17" spans="1:9" ht="15.75">
      <c r="A17" s="8"/>
      <c r="B17" s="8"/>
      <c r="C17" s="8"/>
      <c r="D17" s="8"/>
      <c r="E17" s="8"/>
      <c r="F17" s="8"/>
      <c r="G17" s="8"/>
      <c r="H17" s="8"/>
      <c r="I17" s="8"/>
    </row>
  </sheetData>
  <sheetProtection/>
  <mergeCells count="12">
    <mergeCell ref="F11:F12"/>
    <mergeCell ref="G11:G12"/>
    <mergeCell ref="F3:I3"/>
    <mergeCell ref="A13:B13"/>
    <mergeCell ref="A6:G6"/>
    <mergeCell ref="A8:G8"/>
    <mergeCell ref="A9:A10"/>
    <mergeCell ref="B9:B10"/>
    <mergeCell ref="C9:D9"/>
    <mergeCell ref="E9:E10"/>
    <mergeCell ref="F9:F10"/>
    <mergeCell ref="G9:G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Викторович Васин</dc:creator>
  <cp:keywords/>
  <dc:description/>
  <cp:lastModifiedBy>ГалайЕН</cp:lastModifiedBy>
  <cp:lastPrinted>2015-05-07T09:23:20Z</cp:lastPrinted>
  <dcterms:created xsi:type="dcterms:W3CDTF">2015-04-20T11:22:08Z</dcterms:created>
  <dcterms:modified xsi:type="dcterms:W3CDTF">2015-06-15T04:03:05Z</dcterms:modified>
  <cp:category/>
  <cp:version/>
  <cp:contentType/>
  <cp:contentStatus/>
</cp:coreProperties>
</file>