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9" sheetId="1" r:id="rId1"/>
    <sheet name="приложение 8" sheetId="2" r:id="rId2"/>
    <sheet name="приложение 7" sheetId="3" r:id="rId3"/>
    <sheet name="приложение 6" sheetId="4" r:id="rId4"/>
  </sheets>
  <definedNames>
    <definedName name="_xlnm.Print_Titles" localSheetId="1">'приложение 8'!$9:$10</definedName>
    <definedName name="_xlnm.Print_Titles" localSheetId="0">'приложение 9'!$10:$11</definedName>
    <definedName name="_xlnm.Print_Area" localSheetId="3">'приложение 6'!$A$1:$B$22</definedName>
    <definedName name="_xlnm.Print_Area" localSheetId="1">'приложение 8'!$A$1:$G$117</definedName>
    <definedName name="_xlnm.Print_Area" localSheetId="0">'приложение 9'!$A$1:$J$194</definedName>
  </definedNames>
  <calcPr fullCalcOnLoad="1"/>
</workbook>
</file>

<file path=xl/comments4.xml><?xml version="1.0" encoding="utf-8"?>
<comments xmlns="http://schemas.openxmlformats.org/spreadsheetml/2006/main">
  <authors>
    <author>Специалист</author>
  </authors>
  <commentList>
    <comment ref="B18" authorId="0">
      <text>
        <r>
          <rPr>
            <b/>
            <sz val="9"/>
            <rFont val="Tahoma"/>
            <family val="0"/>
          </rPr>
          <t>Специалист:</t>
        </r>
        <r>
          <rPr>
            <sz val="9"/>
            <rFont val="Tahoma"/>
            <family val="0"/>
          </rPr>
          <t xml:space="preserve">
доходы
</t>
        </r>
      </text>
    </comment>
    <comment ref="B22" authorId="0">
      <text>
        <r>
          <rPr>
            <b/>
            <sz val="9"/>
            <rFont val="Tahoma"/>
            <family val="0"/>
          </rPr>
          <t>Специалист:</t>
        </r>
        <r>
          <rPr>
            <sz val="9"/>
            <rFont val="Tahoma"/>
            <family val="0"/>
          </rPr>
          <t xml:space="preserve">
расходы
</t>
        </r>
      </text>
    </comment>
  </commentList>
</comments>
</file>

<file path=xl/sharedStrings.xml><?xml version="1.0" encoding="utf-8"?>
<sst xmlns="http://schemas.openxmlformats.org/spreadsheetml/2006/main" count="1559" uniqueCount="190">
  <si>
    <t>тыс. руб.</t>
  </si>
  <si>
    <t xml:space="preserve">Наименование </t>
  </si>
  <si>
    <t>Сумма</t>
  </si>
  <si>
    <t>поселок Ханымей</t>
  </si>
  <si>
    <t xml:space="preserve">муниципального образования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</si>
  <si>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</si>
  <si>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</si>
  <si>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</si>
  <si>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</si>
  <si>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</si>
  <si>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</si>
  <si>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</si>
  <si>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</si>
  <si>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>тыс.руб.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</si>
  <si>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</si>
  <si>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</si>
  <si>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</si>
  <si>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</si>
  <si>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</si>
  <si>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</si>
  <si>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</si>
  <si>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</si>
  <si>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</si>
  <si>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</si>
  <si>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</si>
  <si>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</si>
  <si>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</si>
  <si>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</si>
  <si>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</si>
  <si>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</si>
  <si>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</si>
  <si>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</si>
  <si>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</si>
  <si>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</si>
  <si>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</si>
  <si>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</si>
  <si>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</si>
  <si>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</si>
  <si>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</si>
  <si>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ВСЕГО:</t>
  </si>
  <si>
    <t>Другие вопросы в области социальной политики</t>
  </si>
  <si>
    <t>Наименование</t>
  </si>
  <si>
    <t>Целевая статья</t>
  </si>
  <si>
    <t>Вид расходов</t>
  </si>
  <si>
    <t>Ведомство</t>
  </si>
  <si>
    <t>Администрация муниципального образования поселок Ханымей</t>
  </si>
  <si>
    <t>01</t>
  </si>
  <si>
    <t>02</t>
  </si>
  <si>
    <t>Подпрограмма "Обеспечение реализации муниципальной программы"</t>
  </si>
  <si>
    <t>Ц</t>
  </si>
  <si>
    <t>Глава муниципального образования</t>
  </si>
  <si>
    <t>Расходы на выплату персоналу государственных (муниципальных) органов</t>
  </si>
  <si>
    <t>04</t>
  </si>
  <si>
    <t>Обеспечение деятельности органов местного самоуправления</t>
  </si>
  <si>
    <t>Уплата налогов, сборов и иных платежей</t>
  </si>
  <si>
    <t>11</t>
  </si>
  <si>
    <t>Непрограммные расходы</t>
  </si>
  <si>
    <t>Резервный фонд местной администрации</t>
  </si>
  <si>
    <t>Резервные средства</t>
  </si>
  <si>
    <t>13</t>
  </si>
  <si>
    <t>Подпрограмма "Развитие муниципальной политики и совершенствование муниципального управления"</t>
  </si>
  <si>
    <t>Владение , пользование и распоряжение имуществом, находящимся в муниципальной собственности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</si>
  <si>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</si>
  <si>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</si>
  <si>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</si>
  <si>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Обеспечение пожарной безопасности в муниципальном образовании</t>
  </si>
  <si>
    <t>Субсидии некоммерческим организации (за исключением государственных (муниципальных) учреждений)</t>
  </si>
  <si>
    <t>Расходы, направленные на создание условий для деятельности добровольных формирований населения по охране общественного порядка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</si>
  <si>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</si>
  <si>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социальной политики </t>
  </si>
  <si>
    <t>14</t>
  </si>
  <si>
    <t>09</t>
  </si>
  <si>
    <t>05</t>
  </si>
  <si>
    <t>07</t>
  </si>
  <si>
    <t>Подпрограмма "Развитие социальной сферы"</t>
  </si>
  <si>
    <t>Мероприятия по повышению эффективности реализации молодежной политики</t>
  </si>
  <si>
    <t>Культура, кинематография</t>
  </si>
  <si>
    <t>08</t>
  </si>
  <si>
    <t>Иные межбюджетные трансферты</t>
  </si>
  <si>
    <t>Обеспечение деятельности учреждений культуры (дворцы, дома культуры)</t>
  </si>
  <si>
    <t>Субсидии бюджетным учреждениям</t>
  </si>
  <si>
    <t>Обеспечение деятельности учреждений культуры (музеи)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</si>
  <si>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</si>
  <si>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</si>
  <si>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</si>
  <si>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06</t>
  </si>
  <si>
    <t>Иные выплаты населению</t>
  </si>
  <si>
    <t>Мероприятия по развитию физической культуры и массового спорта</t>
  </si>
  <si>
    <t>Обеспечение деятельности учреждений в области физической культуры и спорта</t>
  </si>
  <si>
    <t>Осуществление внешнего муниципального финансового контроля</t>
  </si>
  <si>
    <t>Всего</t>
  </si>
  <si>
    <t>Собрание депутатов муниципального образования поселок Ханымей</t>
  </si>
  <si>
    <t>Финансовое обеспечение мероприятий по благоустройству</t>
  </si>
  <si>
    <t>Подпрограмма "Развитие жилищно-коммунального  и дорожного хозяйства"</t>
  </si>
  <si>
    <t>Подпрограмма "Развитие жилищно-коммунального и дорожного хозяйства"</t>
  </si>
  <si>
    <t>Субсидии юридическим лицам (кроме некоммерческих организаций), индивидуальным предпринимателям, физическим лицам</t>
  </si>
  <si>
    <t>Компенсация выпадающих доходов организациям, предоставляющим населению бытовые услуги по тарифам, не обеспечивающим возмещение издержек</t>
  </si>
  <si>
    <t>Проведение мероприятий по благоустройству территорий муниципальных образований</t>
  </si>
  <si>
    <t>Содержание автомобильных дорог общего пользования местного значения</t>
  </si>
  <si>
    <t>1</t>
  </si>
  <si>
    <t>2</t>
  </si>
  <si>
    <t>3</t>
  </si>
  <si>
    <t>Муниципальная программа "Повышение качества жизни населения муниципального образования поселок Ханымей"</t>
  </si>
  <si>
    <t>98</t>
  </si>
  <si>
    <t>9</t>
  </si>
  <si>
    <t>Пенсионное обеспечение</t>
  </si>
  <si>
    <t>54</t>
  </si>
  <si>
    <t>Обеспечение взаимодействия с населением, организациями и общественными объединениями</t>
  </si>
  <si>
    <t>Выплаты лицам, замещавшим муниципальные должности и должности муниципальной службы</t>
  </si>
  <si>
    <t>Осуществление полномочий поселений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</si>
  <si>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</si>
  <si>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</si>
  <si>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 в 2016 году </t>
  </si>
  <si>
    <t xml:space="preserve">Распределение бюджетных ассигнований по разделам и подразделам классификации расходов бюджета поселка на 2016 год 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</si>
  <si>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поселка на 2016 год</t>
  </si>
  <si>
    <t>Приложение 8</t>
  </si>
  <si>
    <t>Ведомственная структура расходов бюджета поселка на 2016 год</t>
  </si>
  <si>
    <t>Осуществление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</si>
  <si>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полномочий поселений в сфере осуществления закупок товаров, работ, услуг для обеспечения муниципальных нужд</t>
  </si>
  <si>
    <t>Осуществление полномочий поселений в сфере регулирования тарифов</t>
  </si>
  <si>
    <t>Осуществление полномочий поселений в сфере культуры</t>
  </si>
  <si>
    <t>Осуществление полномочий поселений в области градостроительной деятельности</t>
  </si>
  <si>
    <t>Приложение 9</t>
  </si>
  <si>
    <t>Приложение 6</t>
  </si>
  <si>
    <t>Основное мероприятие "Осуществление дорожной деятельности"</t>
  </si>
  <si>
    <t>00</t>
  </si>
  <si>
    <t>71450</t>
  </si>
  <si>
    <t>41010</t>
  </si>
  <si>
    <t>60520</t>
  </si>
  <si>
    <t>Основное мероприятие "Поддержка жилищно-коммунального комплекса"</t>
  </si>
  <si>
    <t>64360</t>
  </si>
  <si>
    <t>42070</t>
  </si>
  <si>
    <t>Прочие мероприятия в области жилищно-коммунального хозяйства</t>
  </si>
  <si>
    <t>71340</t>
  </si>
  <si>
    <t>64350</t>
  </si>
  <si>
    <t>11040</t>
  </si>
  <si>
    <t>Основное мероприятие "Руководство и управление в сфере установленных функций"</t>
  </si>
  <si>
    <t>51180</t>
  </si>
  <si>
    <t>73010</t>
  </si>
  <si>
    <t>Основное мероприятие "Развитие сферы культуры"</t>
  </si>
  <si>
    <t>Основное мероприятие "Развитие физической культуры и спорта"</t>
  </si>
  <si>
    <t>Основное мероприятие "Содействие духовно-нравственному воспитанию, развитию социальной активности и самореализации"</t>
  </si>
  <si>
    <t>87020</t>
  </si>
  <si>
    <t>90070</t>
  </si>
  <si>
    <t>Основное мероприятие "Организация учета и содержания муниципального имущества"</t>
  </si>
  <si>
    <t>80030</t>
  </si>
  <si>
    <t>Основное мероприятие "Взаимодействие органов местного самоуправления с населением, организациями и общественными объединениями"</t>
  </si>
  <si>
    <t>84370</t>
  </si>
  <si>
    <t>Основное мероприятие "Обеспечение условий для развития субъектов малого и среднего предпринимательства"</t>
  </si>
  <si>
    <t>Реализация комплекса мер по развитию малого и среднего предпринимательства</t>
  </si>
  <si>
    <t>61710</t>
  </si>
  <si>
    <t>97030</t>
  </si>
  <si>
    <t>80350</t>
  </si>
  <si>
    <t>42050</t>
  </si>
  <si>
    <t>88310</t>
  </si>
  <si>
    <t>88330</t>
  </si>
  <si>
    <t>84310</t>
  </si>
  <si>
    <t>83010</t>
  </si>
  <si>
    <t>83310</t>
  </si>
  <si>
    <t>Расходы, не отнесенные к муниципальным программам</t>
  </si>
  <si>
    <t>42090</t>
  </si>
  <si>
    <t>11010</t>
  </si>
  <si>
    <t>42010</t>
  </si>
  <si>
    <t>42020</t>
  </si>
  <si>
    <t>42030</t>
  </si>
  <si>
    <t>Компенсационная выплата на оздоровление работникам муниципальных учреждений спортивной направленности</t>
  </si>
  <si>
    <t>75510</t>
  </si>
  <si>
    <t>42040</t>
  </si>
  <si>
    <t>Основное мероприятие "Мероприятия, направленные на создание безопасной жизнедеятельности населения"</t>
  </si>
  <si>
    <t>к решению Собрания депутатов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</si>
  <si>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</si>
  <si>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S1450</t>
  </si>
  <si>
    <t>S1340</t>
  </si>
  <si>
    <t>Основное мероприятие "Выплаты отдельным категориям граждан, установленные нормативными правовыми актами"</t>
  </si>
  <si>
    <t>Жилищное хозяйство</t>
  </si>
  <si>
    <t>41070</t>
  </si>
  <si>
    <t>Реализация мероприятий по благоустройству</t>
  </si>
  <si>
    <t>S1200</t>
  </si>
  <si>
    <t>Мероприятия по повышению доступности приоритетных объектов, внутриквартирного пространства, а также мест общего пользования к потребностям инвалидов и других маломобильных групп населения</t>
  </si>
  <si>
    <t>S1440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</si>
  <si>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</si>
  <si>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240</t>
  </si>
  <si>
    <t>64370</t>
  </si>
  <si>
    <t>Другие вопросы в области национальной экономики</t>
  </si>
  <si>
    <t>12</t>
  </si>
  <si>
    <t>Реализация мероприятий по капитальному ремонту многоквартирных домов</t>
  </si>
  <si>
    <t>41020</t>
  </si>
  <si>
    <t>Капитальный ремонт, ремонт автомобильных дорог общего пользования местного значения</t>
  </si>
  <si>
    <t>от 14 марта 2016 года № 183</t>
  </si>
  <si>
    <t xml:space="preserve">Приложение 7 
к решению Собрания депутатов                                                                       муниципального образования
поселок Ханымей 
от 14 марта 2016 года № 183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</si>
</sst>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</numFmts>
  <fonts count="12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Traditional Arabic"/>
      <family val="1"/>
    </font>
    <font>
      <b/>
      <sz val="11"/>
      <name val="Times New Roman"/>
      <family val="0"/>
    </font>
    <font>
      <sz val="8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20">
      <alignment/>
      <protection/>
    </xf>
    <xf numFmtId="0" fontId="3" fillId="0" borderId="0" xfId="22" applyFont="1" applyAlignment="1">
      <alignment horizontal="right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/>
      <protection/>
    </xf>
    <xf numFmtId="189" fontId="3" fillId="0" borderId="1" xfId="19" applyNumberFormat="1" applyFont="1" applyFill="1" applyBorder="1" applyAlignment="1" applyProtection="1">
      <alignment vertical="center" wrapText="1"/>
      <protection hidden="1"/>
    </xf>
    <xf numFmtId="189" fontId="5" fillId="0" borderId="1" xfId="19" applyNumberFormat="1" applyFont="1" applyFill="1" applyBorder="1" applyAlignment="1" applyProtection="1">
      <alignment vertical="center" wrapText="1"/>
      <protection hidden="1"/>
    </xf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1" xfId="20" applyFont="1" applyFill="1" applyBorder="1" applyAlignment="1">
      <alignment vertical="center" wrapText="1"/>
      <protection/>
    </xf>
    <xf numFmtId="0" fontId="3" fillId="0" borderId="1" xfId="20" applyFont="1" applyFill="1" applyBorder="1" applyAlignment="1">
      <alignment vertical="center" wrapText="1"/>
      <protection/>
    </xf>
    <xf numFmtId="3" fontId="3" fillId="0" borderId="1" xfId="21" applyNumberFormat="1" applyFont="1" applyFill="1" applyBorder="1" applyAlignment="1">
      <alignment horizontal="center" vertical="center"/>
      <protection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19">
      <alignment/>
      <protection/>
    </xf>
    <xf numFmtId="0" fontId="1" fillId="0" borderId="0" xfId="19" applyNumberFormat="1" applyFont="1" applyFill="1" applyAlignment="1" applyProtection="1">
      <alignment/>
      <protection hidden="1"/>
    </xf>
    <xf numFmtId="0" fontId="1" fillId="0" borderId="0" xfId="19" applyNumberFormat="1" applyFont="1" applyFill="1" applyAlignment="1" applyProtection="1">
      <alignment horizontal="centerContinuous"/>
      <protection hidden="1"/>
    </xf>
    <xf numFmtId="0" fontId="3" fillId="0" borderId="0" xfId="19" applyNumberFormat="1" applyFont="1" applyFill="1" applyAlignment="1" applyProtection="1">
      <alignment horizontal="right"/>
      <protection hidden="1"/>
    </xf>
    <xf numFmtId="0" fontId="7" fillId="0" borderId="1" xfId="1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19" applyBorder="1">
      <alignment/>
      <protection/>
    </xf>
    <xf numFmtId="0" fontId="4" fillId="0" borderId="1" xfId="19" applyNumberFormat="1" applyFont="1" applyFill="1" applyBorder="1" applyAlignment="1" applyProtection="1">
      <alignment horizontal="center"/>
      <protection hidden="1"/>
    </xf>
    <xf numFmtId="188" fontId="1" fillId="0" borderId="1" xfId="19" applyNumberFormat="1" applyFont="1" applyFill="1" applyBorder="1" applyAlignment="1" applyProtection="1">
      <alignment horizontal="center"/>
      <protection hidden="1"/>
    </xf>
    <xf numFmtId="189" fontId="1" fillId="0" borderId="1" xfId="19" applyNumberFormat="1" applyFont="1" applyFill="1" applyBorder="1" applyAlignment="1" applyProtection="1">
      <alignment wrapText="1"/>
      <protection hidden="1"/>
    </xf>
    <xf numFmtId="190" fontId="1" fillId="0" borderId="1" xfId="19" applyNumberFormat="1" applyFont="1" applyFill="1" applyBorder="1" applyAlignment="1" applyProtection="1">
      <alignment/>
      <protection hidden="1"/>
    </xf>
    <xf numFmtId="188" fontId="3" fillId="0" borderId="1" xfId="19" applyNumberFormat="1" applyFont="1" applyFill="1" applyBorder="1" applyAlignment="1" applyProtection="1">
      <alignment horizontal="center"/>
      <protection hidden="1"/>
    </xf>
    <xf numFmtId="189" fontId="3" fillId="0" borderId="1" xfId="19" applyNumberFormat="1" applyFont="1" applyFill="1" applyBorder="1" applyAlignment="1" applyProtection="1">
      <alignment wrapText="1"/>
      <protection hidden="1"/>
    </xf>
    <xf numFmtId="190" fontId="3" fillId="0" borderId="1" xfId="19" applyNumberFormat="1" applyFont="1" applyFill="1" applyBorder="1" applyAlignment="1" applyProtection="1">
      <alignment/>
      <protection hidden="1"/>
    </xf>
    <xf numFmtId="189" fontId="3" fillId="0" borderId="2" xfId="19" applyNumberFormat="1" applyFont="1" applyFill="1" applyBorder="1" applyAlignment="1" applyProtection="1">
      <alignment wrapText="1"/>
      <protection hidden="1"/>
    </xf>
    <xf numFmtId="189" fontId="5" fillId="0" borderId="1" xfId="19" applyNumberFormat="1" applyFont="1" applyFill="1" applyBorder="1" applyAlignment="1" applyProtection="1">
      <alignment wrapText="1"/>
      <protection hidden="1"/>
    </xf>
    <xf numFmtId="189" fontId="5" fillId="0" borderId="1" xfId="18" applyNumberFormat="1" applyFont="1" applyFill="1" applyBorder="1" applyAlignment="1" applyProtection="1">
      <alignment wrapText="1"/>
      <protection hidden="1"/>
    </xf>
    <xf numFmtId="188" fontId="1" fillId="0" borderId="1" xfId="17" applyNumberFormat="1" applyFont="1" applyFill="1" applyBorder="1" applyAlignment="1" applyProtection="1">
      <alignment horizontal="center"/>
      <protection hidden="1"/>
    </xf>
    <xf numFmtId="189" fontId="1" fillId="0" borderId="1" xfId="17" applyNumberFormat="1" applyFont="1" applyFill="1" applyBorder="1" applyAlignment="1" applyProtection="1">
      <alignment wrapText="1"/>
      <protection hidden="1"/>
    </xf>
    <xf numFmtId="190" fontId="1" fillId="0" borderId="1" xfId="17" applyNumberFormat="1" applyFont="1" applyFill="1" applyBorder="1" applyAlignment="1" applyProtection="1">
      <alignment/>
      <protection hidden="1"/>
    </xf>
    <xf numFmtId="0" fontId="0" fillId="0" borderId="0" xfId="19" applyFont="1" applyBorder="1">
      <alignment/>
      <protection/>
    </xf>
    <xf numFmtId="188" fontId="3" fillId="0" borderId="1" xfId="17" applyNumberFormat="1" applyFont="1" applyFill="1" applyBorder="1" applyAlignment="1" applyProtection="1">
      <alignment horizontal="center"/>
      <protection hidden="1"/>
    </xf>
    <xf numFmtId="190" fontId="3" fillId="0" borderId="1" xfId="17" applyNumberFormat="1" applyFont="1" applyFill="1" applyBorder="1" applyAlignment="1" applyProtection="1">
      <alignment/>
      <protection hidden="1"/>
    </xf>
    <xf numFmtId="189" fontId="3" fillId="0" borderId="1" xfId="17" applyNumberFormat="1" applyFont="1" applyFill="1" applyBorder="1" applyAlignment="1" applyProtection="1">
      <alignment wrapText="1"/>
      <protection hidden="1"/>
    </xf>
    <xf numFmtId="188" fontId="1" fillId="0" borderId="1" xfId="17" applyNumberFormat="1" applyFont="1" applyFill="1" applyBorder="1" applyAlignment="1" applyProtection="1">
      <alignment horizontal="center"/>
      <protection hidden="1"/>
    </xf>
    <xf numFmtId="189" fontId="1" fillId="0" borderId="1" xfId="17" applyNumberFormat="1" applyFont="1" applyFill="1" applyBorder="1" applyAlignment="1" applyProtection="1">
      <alignment wrapText="1"/>
      <protection hidden="1"/>
    </xf>
    <xf numFmtId="190" fontId="1" fillId="0" borderId="1" xfId="17" applyNumberFormat="1" applyFont="1" applyFill="1" applyBorder="1" applyAlignment="1" applyProtection="1">
      <alignment/>
      <protection hidden="1"/>
    </xf>
    <xf numFmtId="188" fontId="3" fillId="0" borderId="1" xfId="17" applyNumberFormat="1" applyFont="1" applyFill="1" applyBorder="1" applyAlignment="1" applyProtection="1">
      <alignment horizontal="center"/>
      <protection hidden="1"/>
    </xf>
    <xf numFmtId="189" fontId="3" fillId="0" borderId="1" xfId="17" applyNumberFormat="1" applyFont="1" applyFill="1" applyBorder="1" applyAlignment="1" applyProtection="1">
      <alignment wrapText="1"/>
      <protection hidden="1"/>
    </xf>
    <xf numFmtId="190" fontId="3" fillId="0" borderId="1" xfId="17" applyNumberFormat="1" applyFont="1" applyFill="1" applyBorder="1" applyAlignment="1" applyProtection="1">
      <alignment/>
      <protection hidden="1"/>
    </xf>
    <xf numFmtId="0" fontId="0" fillId="0" borderId="0" xfId="19" applyFont="1">
      <alignment/>
      <protection/>
    </xf>
    <xf numFmtId="0" fontId="1" fillId="0" borderId="1" xfId="19" applyNumberFormat="1" applyFont="1" applyFill="1" applyBorder="1" applyAlignment="1" applyProtection="1">
      <alignment/>
      <protection hidden="1"/>
    </xf>
    <xf numFmtId="0" fontId="3" fillId="0" borderId="1" xfId="19" applyFont="1" applyFill="1" applyBorder="1" applyAlignment="1" applyProtection="1">
      <alignment/>
      <protection hidden="1"/>
    </xf>
    <xf numFmtId="38" fontId="1" fillId="0" borderId="1" xfId="19" applyNumberFormat="1" applyFont="1" applyFill="1" applyBorder="1" applyAlignment="1" applyProtection="1">
      <alignment horizontal="right"/>
      <protection hidden="1"/>
    </xf>
    <xf numFmtId="190" fontId="0" fillId="0" borderId="0" xfId="19" applyNumberFormat="1" applyBorder="1">
      <alignment/>
      <protection/>
    </xf>
    <xf numFmtId="0" fontId="3" fillId="0" borderId="0" xfId="19" applyFont="1" applyFill="1" applyAlignment="1" applyProtection="1">
      <alignment/>
      <protection hidden="1"/>
    </xf>
    <xf numFmtId="38" fontId="3" fillId="0" borderId="0" xfId="19" applyNumberFormat="1" applyFont="1" applyFill="1" applyAlignment="1" applyProtection="1">
      <alignment/>
      <protection hidden="1"/>
    </xf>
    <xf numFmtId="38" fontId="0" fillId="0" borderId="0" xfId="19" applyNumberFormat="1" applyBorder="1">
      <alignment/>
      <protection/>
    </xf>
    <xf numFmtId="190" fontId="3" fillId="0" borderId="1" xfId="19" applyNumberFormat="1" applyFont="1" applyFill="1" applyBorder="1" applyAlignment="1" applyProtection="1">
      <alignment/>
      <protection hidden="1"/>
    </xf>
    <xf numFmtId="189" fontId="3" fillId="0" borderId="1" xfId="19" applyNumberFormat="1" applyFont="1" applyFill="1" applyBorder="1" applyAlignment="1" applyProtection="1">
      <alignment wrapText="1"/>
      <protection hidden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194" fontId="3" fillId="0" borderId="1" xfId="17" applyNumberFormat="1" applyFont="1" applyFill="1" applyBorder="1" applyAlignment="1" applyProtection="1">
      <alignment wrapText="1"/>
      <protection hidden="1"/>
    </xf>
    <xf numFmtId="195" fontId="3" fillId="0" borderId="1" xfId="17" applyNumberFormat="1" applyFont="1" applyFill="1" applyBorder="1" applyAlignment="1" applyProtection="1">
      <alignment wrapText="1"/>
      <protection hidden="1"/>
    </xf>
    <xf numFmtId="0" fontId="3" fillId="2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93" fontId="3" fillId="0" borderId="0" xfId="24" applyNumberFormat="1" applyFont="1" applyFill="1" applyAlignment="1">
      <alignment horizontal="center"/>
    </xf>
    <xf numFmtId="193" fontId="3" fillId="0" borderId="0" xfId="24" applyNumberFormat="1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93" fontId="3" fillId="0" borderId="1" xfId="24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193" fontId="1" fillId="0" borderId="1" xfId="24" applyNumberFormat="1" applyFont="1" applyFill="1" applyBorder="1" applyAlignment="1">
      <alignment/>
    </xf>
    <xf numFmtId="193" fontId="3" fillId="0" borderId="1" xfId="24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/>
    </xf>
    <xf numFmtId="193" fontId="1" fillId="0" borderId="1" xfId="0" applyNumberFormat="1" applyFont="1" applyBorder="1" applyAlignment="1">
      <alignment/>
    </xf>
    <xf numFmtId="193" fontId="3" fillId="0" borderId="0" xfId="0" applyNumberFormat="1" applyFont="1" applyAlignment="1">
      <alignment/>
    </xf>
    <xf numFmtId="19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93" fontId="3" fillId="0" borderId="0" xfId="0" applyNumberFormat="1" applyFont="1" applyFill="1" applyAlignment="1">
      <alignment/>
    </xf>
    <xf numFmtId="193" fontId="3" fillId="0" borderId="0" xfId="24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88" fontId="3" fillId="0" borderId="1" xfId="19" applyNumberFormat="1" applyFont="1" applyFill="1" applyBorder="1" applyAlignment="1" applyProtection="1">
      <alignment horizontal="center"/>
      <protection hidden="1"/>
    </xf>
    <xf numFmtId="19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195" fontId="3" fillId="2" borderId="1" xfId="17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193" fontId="3" fillId="2" borderId="1" xfId="24" applyNumberFormat="1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194" fontId="3" fillId="2" borderId="1" xfId="17" applyNumberFormat="1" applyFont="1" applyFill="1" applyBorder="1" applyAlignment="1" applyProtection="1">
      <alignment wrapText="1"/>
      <protection hidden="1"/>
    </xf>
    <xf numFmtId="189" fontId="3" fillId="2" borderId="1" xfId="19" applyNumberFormat="1" applyFont="1" applyFill="1" applyBorder="1" applyAlignment="1" applyProtection="1">
      <alignment wrapText="1"/>
      <protection hidden="1"/>
    </xf>
    <xf numFmtId="193" fontId="3" fillId="2" borderId="1" xfId="0" applyNumberFormat="1" applyFont="1" applyFill="1" applyBorder="1" applyAlignment="1">
      <alignment/>
    </xf>
    <xf numFmtId="0" fontId="1" fillId="2" borderId="1" xfId="18" applyNumberFormat="1" applyFont="1" applyFill="1" applyBorder="1" applyAlignment="1" applyProtection="1">
      <alignment wrapText="1"/>
      <protection hidden="1"/>
    </xf>
    <xf numFmtId="0" fontId="1" fillId="2" borderId="1" xfId="18" applyNumberFormat="1" applyFont="1" applyFill="1" applyBorder="1" applyAlignment="1" applyProtection="1">
      <alignment/>
      <protection hidden="1"/>
    </xf>
    <xf numFmtId="0" fontId="3" fillId="2" borderId="1" xfId="0" applyFont="1" applyFill="1" applyBorder="1" applyAlignment="1">
      <alignment horizontal="center"/>
    </xf>
    <xf numFmtId="193" fontId="1" fillId="2" borderId="1" xfId="24" applyNumberFormat="1" applyFont="1" applyFill="1" applyBorder="1" applyAlignment="1">
      <alignment horizontal="center"/>
    </xf>
    <xf numFmtId="189" fontId="3" fillId="2" borderId="1" xfId="19" applyNumberFormat="1" applyFont="1" applyFill="1" applyBorder="1" applyAlignment="1" applyProtection="1">
      <alignment wrapText="1"/>
      <protection hidden="1"/>
    </xf>
    <xf numFmtId="193" fontId="3" fillId="2" borderId="1" xfId="24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93" fontId="1" fillId="2" borderId="1" xfId="24" applyNumberFormat="1" applyFont="1" applyFill="1" applyBorder="1" applyAlignment="1">
      <alignment/>
    </xf>
    <xf numFmtId="189" fontId="5" fillId="2" borderId="1" xfId="19" applyNumberFormat="1" applyFont="1" applyFill="1" applyBorder="1" applyAlignment="1" applyProtection="1">
      <alignment wrapText="1"/>
      <protection hidden="1"/>
    </xf>
    <xf numFmtId="0" fontId="3" fillId="0" borderId="1" xfId="17" applyNumberFormat="1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193" fontId="1" fillId="2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19" applyNumberFormat="1" applyFont="1" applyFill="1" applyAlignment="1" applyProtection="1">
      <alignment horizontal="right" wrapText="1"/>
      <protection hidden="1"/>
    </xf>
    <xf numFmtId="0" fontId="1" fillId="0" borderId="0" xfId="19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22" applyFont="1" applyAlignment="1">
      <alignment horizontal="center" vertical="center" wrapText="1"/>
      <protection/>
    </xf>
  </cellXfs>
  <cellStyles count="12">
    <cellStyle name="Normal" xfId="0"/>
    <cellStyle name="Currency" xfId="15"/>
    <cellStyle name="Currency [0]" xfId="16"/>
    <cellStyle name="Обычный 2" xfId="17"/>
    <cellStyle name="Обычный_Tmp2" xfId="18"/>
    <cellStyle name="Обычный_Tmp3" xfId="19"/>
    <cellStyle name="Обычный_Источники фдб 2008" xfId="20"/>
    <cellStyle name="Обычный_Источники финансирования деф. бюджета 2008" xfId="21"/>
    <cellStyle name="Обычный_Копия Приложение №9-10 источники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K197"/>
  <sheetViews>
    <sheetView workbookViewId="0" topLeftCell="A183">
      <selection activeCell="D199" sqref="D199"/>
    </sheetView>
  </sheetViews>
  <sheetFormatPr defaultColWidth="9.140625" defaultRowHeight="12.75"/>
  <cols>
    <col min="1" max="1" width="43.7109375" style="61" customWidth="1"/>
    <col min="2" max="2" width="7.28125" style="61" customWidth="1"/>
    <col min="3" max="3" width="8.140625" style="61" customWidth="1"/>
    <col min="4" max="4" width="7.421875" style="61" customWidth="1"/>
    <col min="5" max="5" width="7.140625" style="61" customWidth="1"/>
    <col min="6" max="6" width="6.28125" style="61" customWidth="1"/>
    <col min="7" max="7" width="6.421875" style="61" customWidth="1"/>
    <col min="8" max="8" width="7.7109375" style="61" customWidth="1"/>
    <col min="9" max="9" width="6.8515625" style="61" customWidth="1"/>
    <col min="10" max="10" width="11.421875" style="65" bestFit="1" customWidth="1"/>
    <col min="11" max="16384" width="8.8515625" style="61" customWidth="1"/>
  </cols>
  <sheetData>
    <row r="1" spans="3:10" ht="15.75">
      <c r="C1" s="62"/>
      <c r="D1" s="115" t="s">
        <v>122</v>
      </c>
      <c r="E1" s="115"/>
      <c r="F1" s="115"/>
      <c r="G1" s="115"/>
      <c r="H1" s="115"/>
      <c r="I1" s="115"/>
      <c r="J1" s="115"/>
    </row>
    <row r="2" spans="3:10" ht="20.25" customHeight="1">
      <c r="C2" s="115" t="s">
        <v>169</v>
      </c>
      <c r="D2" s="115"/>
      <c r="E2" s="115"/>
      <c r="F2" s="115"/>
      <c r="G2" s="115"/>
      <c r="H2" s="115"/>
      <c r="I2" s="115"/>
      <c r="J2" s="115"/>
    </row>
    <row r="3" spans="3:10" ht="21" customHeight="1">
      <c r="C3" s="115" t="s">
        <v>4</v>
      </c>
      <c r="D3" s="115"/>
      <c r="E3" s="115"/>
      <c r="F3" s="115"/>
      <c r="G3" s="115"/>
      <c r="H3" s="115"/>
      <c r="I3" s="115"/>
      <c r="J3" s="115"/>
    </row>
    <row r="4" spans="3:10" ht="15.75">
      <c r="C4" s="115" t="s">
        <v>3</v>
      </c>
      <c r="D4" s="115"/>
      <c r="E4" s="115"/>
      <c r="F4" s="115"/>
      <c r="G4" s="115"/>
      <c r="H4" s="115"/>
      <c r="I4" s="115"/>
      <c r="J4" s="115"/>
    </row>
    <row r="5" spans="3:10" ht="15.75">
      <c r="C5" s="115" t="s">
        <v>188</v>
      </c>
      <c r="D5" s="115"/>
      <c r="E5" s="115"/>
      <c r="F5" s="115"/>
      <c r="G5" s="115"/>
      <c r="H5" s="115"/>
      <c r="I5" s="115"/>
      <c r="J5" s="115"/>
    </row>
    <row r="7" spans="1:10" ht="15.75">
      <c r="A7" s="116" t="s">
        <v>116</v>
      </c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5.75">
      <c r="A8" s="63"/>
      <c r="B8" s="63"/>
      <c r="C8" s="63"/>
      <c r="D8" s="63"/>
      <c r="E8" s="63"/>
      <c r="F8" s="63"/>
      <c r="G8" s="63"/>
      <c r="H8" s="63"/>
      <c r="I8" s="63"/>
      <c r="J8" s="64"/>
    </row>
    <row r="9" ht="15.75">
      <c r="J9" s="65" t="s">
        <v>0</v>
      </c>
    </row>
    <row r="10" spans="1:10" ht="47.25">
      <c r="A10" s="66" t="s">
        <v>41</v>
      </c>
      <c r="B10" s="67" t="s">
        <v>44</v>
      </c>
      <c r="C10" s="66" t="s">
        <v>14</v>
      </c>
      <c r="D10" s="67" t="s">
        <v>15</v>
      </c>
      <c r="E10" s="114" t="s">
        <v>42</v>
      </c>
      <c r="F10" s="114"/>
      <c r="G10" s="114"/>
      <c r="H10" s="114"/>
      <c r="I10" s="67" t="s">
        <v>43</v>
      </c>
      <c r="J10" s="68" t="s">
        <v>2</v>
      </c>
    </row>
    <row r="11" spans="1:10" ht="15.75">
      <c r="A11" s="66">
        <v>1</v>
      </c>
      <c r="B11" s="66">
        <v>2</v>
      </c>
      <c r="C11" s="66">
        <v>3</v>
      </c>
      <c r="D11" s="66">
        <v>4</v>
      </c>
      <c r="E11" s="66">
        <v>5</v>
      </c>
      <c r="F11" s="66">
        <v>6</v>
      </c>
      <c r="G11" s="66">
        <v>7</v>
      </c>
      <c r="H11" s="66">
        <v>8</v>
      </c>
      <c r="I11" s="66">
        <v>9</v>
      </c>
      <c r="J11" s="66">
        <v>10</v>
      </c>
    </row>
    <row r="12" spans="1:10" ht="31.5">
      <c r="A12" s="99" t="s">
        <v>91</v>
      </c>
      <c r="B12" s="100">
        <v>380</v>
      </c>
      <c r="C12" s="100"/>
      <c r="D12" s="100"/>
      <c r="E12" s="100"/>
      <c r="F12" s="100"/>
      <c r="G12" s="100"/>
      <c r="H12" s="100"/>
      <c r="I12" s="101"/>
      <c r="J12" s="102">
        <f>J14</f>
        <v>85</v>
      </c>
    </row>
    <row r="13" spans="1:10" ht="15.75">
      <c r="A13" s="91" t="s">
        <v>16</v>
      </c>
      <c r="B13" s="91">
        <v>380</v>
      </c>
      <c r="C13" s="92" t="s">
        <v>46</v>
      </c>
      <c r="D13" s="92" t="s">
        <v>125</v>
      </c>
      <c r="E13" s="92"/>
      <c r="F13" s="92"/>
      <c r="G13" s="92"/>
      <c r="H13" s="100"/>
      <c r="I13" s="101"/>
      <c r="J13" s="102">
        <f>J14</f>
        <v>85</v>
      </c>
    </row>
    <row r="14" spans="1:10" ht="78.75" customHeight="1">
      <c r="A14" s="103" t="s">
        <v>18</v>
      </c>
      <c r="B14" s="91">
        <v>380</v>
      </c>
      <c r="C14" s="92" t="s">
        <v>46</v>
      </c>
      <c r="D14" s="92" t="s">
        <v>62</v>
      </c>
      <c r="E14" s="92"/>
      <c r="F14" s="92"/>
      <c r="G14" s="92"/>
      <c r="H14" s="91"/>
      <c r="I14" s="101"/>
      <c r="J14" s="104">
        <f>J15+J20</f>
        <v>85</v>
      </c>
    </row>
    <row r="15" spans="1:10" ht="26.25" customHeight="1">
      <c r="A15" s="93" t="s">
        <v>56</v>
      </c>
      <c r="B15" s="91">
        <v>380</v>
      </c>
      <c r="C15" s="92" t="s">
        <v>46</v>
      </c>
      <c r="D15" s="92" t="s">
        <v>62</v>
      </c>
      <c r="E15" s="92" t="s">
        <v>103</v>
      </c>
      <c r="F15" s="92"/>
      <c r="G15" s="92"/>
      <c r="H15" s="92"/>
      <c r="I15" s="101"/>
      <c r="J15" s="104">
        <f>J16</f>
        <v>16</v>
      </c>
    </row>
    <row r="16" spans="1:10" ht="31.5">
      <c r="A16" s="93" t="s">
        <v>159</v>
      </c>
      <c r="B16" s="91">
        <v>380</v>
      </c>
      <c r="C16" s="92" t="s">
        <v>46</v>
      </c>
      <c r="D16" s="92" t="s">
        <v>62</v>
      </c>
      <c r="E16" s="92" t="s">
        <v>103</v>
      </c>
      <c r="F16" s="92" t="s">
        <v>104</v>
      </c>
      <c r="G16" s="92"/>
      <c r="H16" s="92"/>
      <c r="I16" s="101"/>
      <c r="J16" s="104">
        <f>J18+J19</f>
        <v>16</v>
      </c>
    </row>
    <row r="17" spans="1:10" ht="31.5">
      <c r="A17" s="93" t="s">
        <v>53</v>
      </c>
      <c r="B17" s="91">
        <v>380</v>
      </c>
      <c r="C17" s="92" t="s">
        <v>46</v>
      </c>
      <c r="D17" s="92" t="s">
        <v>62</v>
      </c>
      <c r="E17" s="92" t="s">
        <v>103</v>
      </c>
      <c r="F17" s="92" t="s">
        <v>104</v>
      </c>
      <c r="G17" s="92" t="s">
        <v>125</v>
      </c>
      <c r="H17" s="92" t="s">
        <v>135</v>
      </c>
      <c r="I17" s="101"/>
      <c r="J17" s="104">
        <f>J18+J19</f>
        <v>16</v>
      </c>
    </row>
    <row r="18" spans="1:10" ht="47.25">
      <c r="A18" s="93" t="s">
        <v>82</v>
      </c>
      <c r="B18" s="91">
        <v>380</v>
      </c>
      <c r="C18" s="92" t="s">
        <v>46</v>
      </c>
      <c r="D18" s="92" t="s">
        <v>62</v>
      </c>
      <c r="E18" s="92" t="s">
        <v>103</v>
      </c>
      <c r="F18" s="92" t="s">
        <v>104</v>
      </c>
      <c r="G18" s="92" t="s">
        <v>125</v>
      </c>
      <c r="H18" s="92" t="s">
        <v>135</v>
      </c>
      <c r="I18" s="105">
        <v>240</v>
      </c>
      <c r="J18" s="104">
        <v>12</v>
      </c>
    </row>
    <row r="19" spans="1:10" ht="15.75">
      <c r="A19" s="93" t="s">
        <v>54</v>
      </c>
      <c r="B19" s="91">
        <v>380</v>
      </c>
      <c r="C19" s="92" t="s">
        <v>46</v>
      </c>
      <c r="D19" s="92" t="s">
        <v>62</v>
      </c>
      <c r="E19" s="92" t="s">
        <v>103</v>
      </c>
      <c r="F19" s="92" t="s">
        <v>104</v>
      </c>
      <c r="G19" s="92" t="s">
        <v>125</v>
      </c>
      <c r="H19" s="95">
        <v>11040</v>
      </c>
      <c r="I19" s="105">
        <v>850</v>
      </c>
      <c r="J19" s="104">
        <v>4</v>
      </c>
    </row>
    <row r="20" spans="1:10" ht="31.5">
      <c r="A20" s="93" t="s">
        <v>159</v>
      </c>
      <c r="B20" s="91">
        <v>380</v>
      </c>
      <c r="C20" s="92" t="s">
        <v>46</v>
      </c>
      <c r="D20" s="92" t="s">
        <v>62</v>
      </c>
      <c r="E20" s="92" t="s">
        <v>103</v>
      </c>
      <c r="F20" s="92" t="s">
        <v>104</v>
      </c>
      <c r="G20" s="92"/>
      <c r="H20" s="91"/>
      <c r="I20" s="91"/>
      <c r="J20" s="94">
        <f>J21</f>
        <v>69</v>
      </c>
    </row>
    <row r="21" spans="1:10" ht="31.5">
      <c r="A21" s="93" t="s">
        <v>89</v>
      </c>
      <c r="B21" s="91">
        <v>380</v>
      </c>
      <c r="C21" s="92" t="s">
        <v>46</v>
      </c>
      <c r="D21" s="92" t="s">
        <v>62</v>
      </c>
      <c r="E21" s="92" t="s">
        <v>103</v>
      </c>
      <c r="F21" s="92" t="s">
        <v>104</v>
      </c>
      <c r="G21" s="92" t="s">
        <v>125</v>
      </c>
      <c r="H21" s="95">
        <v>42090</v>
      </c>
      <c r="I21" s="91"/>
      <c r="J21" s="94">
        <f>J22</f>
        <v>69</v>
      </c>
    </row>
    <row r="22" spans="1:10" ht="15.75">
      <c r="A22" s="93" t="s">
        <v>78</v>
      </c>
      <c r="B22" s="91">
        <v>380</v>
      </c>
      <c r="C22" s="92" t="s">
        <v>46</v>
      </c>
      <c r="D22" s="92" t="s">
        <v>62</v>
      </c>
      <c r="E22" s="92" t="s">
        <v>103</v>
      </c>
      <c r="F22" s="92" t="s">
        <v>104</v>
      </c>
      <c r="G22" s="92" t="s">
        <v>125</v>
      </c>
      <c r="H22" s="95">
        <v>42090</v>
      </c>
      <c r="I22" s="91">
        <v>540</v>
      </c>
      <c r="J22" s="94">
        <v>69</v>
      </c>
    </row>
    <row r="23" spans="1:10" ht="31.5">
      <c r="A23" s="106" t="s">
        <v>45</v>
      </c>
      <c r="B23" s="107">
        <v>954</v>
      </c>
      <c r="C23" s="91"/>
      <c r="D23" s="91"/>
      <c r="E23" s="91"/>
      <c r="F23" s="91"/>
      <c r="G23" s="91"/>
      <c r="H23" s="91"/>
      <c r="I23" s="91"/>
      <c r="J23" s="108">
        <f>J24+J69+J76+J89+J110+J141+J149+J160+J185</f>
        <v>135340</v>
      </c>
    </row>
    <row r="24" spans="1:10" ht="15.75">
      <c r="A24" s="91" t="s">
        <v>16</v>
      </c>
      <c r="B24" s="91">
        <v>954</v>
      </c>
      <c r="C24" s="92" t="s">
        <v>46</v>
      </c>
      <c r="D24" s="92" t="s">
        <v>125</v>
      </c>
      <c r="E24" s="92"/>
      <c r="F24" s="92"/>
      <c r="G24" s="92"/>
      <c r="H24" s="91"/>
      <c r="I24" s="91"/>
      <c r="J24" s="94">
        <f>J25+J31+J47+J52</f>
        <v>51473</v>
      </c>
    </row>
    <row r="25" spans="1:10" ht="55.5" customHeight="1">
      <c r="A25" s="103" t="s">
        <v>17</v>
      </c>
      <c r="B25" s="91">
        <v>954</v>
      </c>
      <c r="C25" s="92" t="s">
        <v>46</v>
      </c>
      <c r="D25" s="92" t="s">
        <v>47</v>
      </c>
      <c r="E25" s="92"/>
      <c r="F25" s="92"/>
      <c r="G25" s="92"/>
      <c r="H25" s="91"/>
      <c r="I25" s="91"/>
      <c r="J25" s="94">
        <f>J30</f>
        <v>3093</v>
      </c>
    </row>
    <row r="26" spans="1:10" ht="56.25" customHeight="1">
      <c r="A26" s="93" t="s">
        <v>102</v>
      </c>
      <c r="B26" s="91">
        <v>954</v>
      </c>
      <c r="C26" s="92" t="s">
        <v>46</v>
      </c>
      <c r="D26" s="92" t="s">
        <v>47</v>
      </c>
      <c r="E26" s="92" t="s">
        <v>106</v>
      </c>
      <c r="F26" s="92"/>
      <c r="G26" s="92"/>
      <c r="H26" s="92"/>
      <c r="I26" s="91"/>
      <c r="J26" s="94">
        <f>J30</f>
        <v>3093</v>
      </c>
    </row>
    <row r="27" spans="1:10" ht="36.75" customHeight="1">
      <c r="A27" s="93" t="s">
        <v>48</v>
      </c>
      <c r="B27" s="91">
        <v>954</v>
      </c>
      <c r="C27" s="92" t="s">
        <v>46</v>
      </c>
      <c r="D27" s="92" t="s">
        <v>47</v>
      </c>
      <c r="E27" s="92" t="s">
        <v>106</v>
      </c>
      <c r="F27" s="92" t="s">
        <v>49</v>
      </c>
      <c r="G27" s="92"/>
      <c r="H27" s="91"/>
      <c r="I27" s="91"/>
      <c r="J27" s="94">
        <f>J30</f>
        <v>3093</v>
      </c>
    </row>
    <row r="28" spans="1:10" ht="45.75" customHeight="1">
      <c r="A28" s="93" t="s">
        <v>136</v>
      </c>
      <c r="B28" s="91">
        <v>954</v>
      </c>
      <c r="C28" s="92" t="s">
        <v>46</v>
      </c>
      <c r="D28" s="92" t="s">
        <v>47</v>
      </c>
      <c r="E28" s="92" t="s">
        <v>106</v>
      </c>
      <c r="F28" s="92" t="s">
        <v>49</v>
      </c>
      <c r="G28" s="92" t="s">
        <v>46</v>
      </c>
      <c r="H28" s="91"/>
      <c r="I28" s="91"/>
      <c r="J28" s="94">
        <f>J29</f>
        <v>3093</v>
      </c>
    </row>
    <row r="29" spans="1:10" ht="15.75">
      <c r="A29" s="93" t="s">
        <v>50</v>
      </c>
      <c r="B29" s="91">
        <v>954</v>
      </c>
      <c r="C29" s="92" t="s">
        <v>46</v>
      </c>
      <c r="D29" s="92" t="s">
        <v>47</v>
      </c>
      <c r="E29" s="92" t="s">
        <v>106</v>
      </c>
      <c r="F29" s="92" t="s">
        <v>49</v>
      </c>
      <c r="G29" s="92" t="s">
        <v>46</v>
      </c>
      <c r="H29" s="95">
        <v>11010</v>
      </c>
      <c r="I29" s="91"/>
      <c r="J29" s="94">
        <f>J30</f>
        <v>3093</v>
      </c>
    </row>
    <row r="30" spans="1:10" ht="39" customHeight="1">
      <c r="A30" s="93" t="s">
        <v>51</v>
      </c>
      <c r="B30" s="91">
        <v>954</v>
      </c>
      <c r="C30" s="91" t="s">
        <v>46</v>
      </c>
      <c r="D30" s="91" t="s">
        <v>47</v>
      </c>
      <c r="E30" s="91">
        <v>54</v>
      </c>
      <c r="F30" s="91" t="s">
        <v>49</v>
      </c>
      <c r="G30" s="92" t="s">
        <v>46</v>
      </c>
      <c r="H30" s="95">
        <v>11010</v>
      </c>
      <c r="I30" s="91">
        <v>120</v>
      </c>
      <c r="J30" s="94">
        <f>2530+60+503</f>
        <v>3093</v>
      </c>
    </row>
    <row r="31" spans="1:10" ht="88.5" customHeight="1">
      <c r="A31" s="109" t="s">
        <v>19</v>
      </c>
      <c r="B31" s="91">
        <v>954</v>
      </c>
      <c r="C31" s="92" t="s">
        <v>46</v>
      </c>
      <c r="D31" s="92" t="s">
        <v>52</v>
      </c>
      <c r="E31" s="92"/>
      <c r="F31" s="92"/>
      <c r="G31" s="92"/>
      <c r="H31" s="91"/>
      <c r="I31" s="91"/>
      <c r="J31" s="94">
        <f>J32</f>
        <v>44240</v>
      </c>
    </row>
    <row r="32" spans="1:10" ht="54" customHeight="1">
      <c r="A32" s="93" t="s">
        <v>102</v>
      </c>
      <c r="B32" s="91">
        <v>954</v>
      </c>
      <c r="C32" s="92" t="s">
        <v>46</v>
      </c>
      <c r="D32" s="92" t="s">
        <v>52</v>
      </c>
      <c r="E32" s="92" t="s">
        <v>106</v>
      </c>
      <c r="F32" s="92"/>
      <c r="G32" s="92"/>
      <c r="H32" s="92"/>
      <c r="I32" s="91"/>
      <c r="J32" s="94">
        <f>J33</f>
        <v>44240</v>
      </c>
    </row>
    <row r="33" spans="1:10" ht="39" customHeight="1">
      <c r="A33" s="93" t="s">
        <v>48</v>
      </c>
      <c r="B33" s="91">
        <v>954</v>
      </c>
      <c r="C33" s="92" t="s">
        <v>46</v>
      </c>
      <c r="D33" s="92" t="s">
        <v>52</v>
      </c>
      <c r="E33" s="92" t="s">
        <v>106</v>
      </c>
      <c r="F33" s="92" t="s">
        <v>49</v>
      </c>
      <c r="G33" s="92"/>
      <c r="H33" s="91"/>
      <c r="I33" s="91"/>
      <c r="J33" s="94">
        <f>J35+J39+J41+J43+J45</f>
        <v>44240</v>
      </c>
    </row>
    <row r="34" spans="1:10" ht="48" customHeight="1">
      <c r="A34" s="93" t="s">
        <v>136</v>
      </c>
      <c r="B34" s="91">
        <v>954</v>
      </c>
      <c r="C34" s="92" t="s">
        <v>46</v>
      </c>
      <c r="D34" s="92" t="s">
        <v>52</v>
      </c>
      <c r="E34" s="92" t="s">
        <v>106</v>
      </c>
      <c r="F34" s="92" t="s">
        <v>49</v>
      </c>
      <c r="G34" s="92" t="s">
        <v>46</v>
      </c>
      <c r="H34" s="91"/>
      <c r="I34" s="91"/>
      <c r="J34" s="94">
        <f>J35</f>
        <v>42723</v>
      </c>
    </row>
    <row r="35" spans="1:10" ht="31.5">
      <c r="A35" s="93" t="s">
        <v>53</v>
      </c>
      <c r="B35" s="91">
        <v>954</v>
      </c>
      <c r="C35" s="92" t="s">
        <v>46</v>
      </c>
      <c r="D35" s="92" t="s">
        <v>52</v>
      </c>
      <c r="E35" s="92" t="s">
        <v>106</v>
      </c>
      <c r="F35" s="92" t="s">
        <v>49</v>
      </c>
      <c r="G35" s="92" t="s">
        <v>46</v>
      </c>
      <c r="H35" s="95">
        <v>11040</v>
      </c>
      <c r="I35" s="91"/>
      <c r="J35" s="94">
        <f>J36+J37+J38</f>
        <v>42723</v>
      </c>
    </row>
    <row r="36" spans="1:10" ht="42.75" customHeight="1">
      <c r="A36" s="93" t="s">
        <v>51</v>
      </c>
      <c r="B36" s="91">
        <v>954</v>
      </c>
      <c r="C36" s="92" t="s">
        <v>46</v>
      </c>
      <c r="D36" s="92" t="s">
        <v>52</v>
      </c>
      <c r="E36" s="92" t="s">
        <v>106</v>
      </c>
      <c r="F36" s="92" t="s">
        <v>49</v>
      </c>
      <c r="G36" s="92" t="s">
        <v>46</v>
      </c>
      <c r="H36" s="95">
        <v>11040</v>
      </c>
      <c r="I36" s="91">
        <v>120</v>
      </c>
      <c r="J36" s="94">
        <f>28915+7426+49+51+835+75+45+52+45</f>
        <v>37493</v>
      </c>
    </row>
    <row r="37" spans="1:10" ht="47.25">
      <c r="A37" s="93" t="s">
        <v>82</v>
      </c>
      <c r="B37" s="91">
        <v>954</v>
      </c>
      <c r="C37" s="92" t="s">
        <v>46</v>
      </c>
      <c r="D37" s="92" t="s">
        <v>52</v>
      </c>
      <c r="E37" s="92" t="s">
        <v>106</v>
      </c>
      <c r="F37" s="92" t="s">
        <v>49</v>
      </c>
      <c r="G37" s="92" t="s">
        <v>46</v>
      </c>
      <c r="H37" s="95">
        <v>11040</v>
      </c>
      <c r="I37" s="91">
        <v>240</v>
      </c>
      <c r="J37" s="94">
        <f>435+1150+200+90+375+450+100+30+100+200+670+30+150+200+300+70</f>
        <v>4550</v>
      </c>
    </row>
    <row r="38" spans="1:10" ht="15.75">
      <c r="A38" s="93" t="s">
        <v>54</v>
      </c>
      <c r="B38" s="91">
        <v>954</v>
      </c>
      <c r="C38" s="92" t="s">
        <v>46</v>
      </c>
      <c r="D38" s="92" t="s">
        <v>52</v>
      </c>
      <c r="E38" s="92" t="s">
        <v>106</v>
      </c>
      <c r="F38" s="92" t="s">
        <v>49</v>
      </c>
      <c r="G38" s="92" t="s">
        <v>46</v>
      </c>
      <c r="H38" s="95">
        <v>11040</v>
      </c>
      <c r="I38" s="91">
        <v>850</v>
      </c>
      <c r="J38" s="94">
        <f>300+29+1+350</f>
        <v>680</v>
      </c>
    </row>
    <row r="39" spans="1:10" ht="71.25" customHeight="1">
      <c r="A39" s="93" t="s">
        <v>117</v>
      </c>
      <c r="B39" s="91">
        <v>954</v>
      </c>
      <c r="C39" s="92" t="s">
        <v>46</v>
      </c>
      <c r="D39" s="92" t="s">
        <v>52</v>
      </c>
      <c r="E39" s="92" t="s">
        <v>106</v>
      </c>
      <c r="F39" s="92" t="s">
        <v>49</v>
      </c>
      <c r="G39" s="92" t="s">
        <v>46</v>
      </c>
      <c r="H39" s="95">
        <v>42010</v>
      </c>
      <c r="I39" s="91"/>
      <c r="J39" s="94">
        <f>J40</f>
        <v>693</v>
      </c>
    </row>
    <row r="40" spans="1:10" ht="15.75">
      <c r="A40" s="93" t="s">
        <v>78</v>
      </c>
      <c r="B40" s="91">
        <v>954</v>
      </c>
      <c r="C40" s="92" t="s">
        <v>46</v>
      </c>
      <c r="D40" s="92" t="s">
        <v>52</v>
      </c>
      <c r="E40" s="92" t="s">
        <v>106</v>
      </c>
      <c r="F40" s="92" t="s">
        <v>49</v>
      </c>
      <c r="G40" s="92" t="s">
        <v>46</v>
      </c>
      <c r="H40" s="95">
        <v>42010</v>
      </c>
      <c r="I40" s="91">
        <v>540</v>
      </c>
      <c r="J40" s="94">
        <v>693</v>
      </c>
    </row>
    <row r="41" spans="1:10" ht="80.25" customHeight="1">
      <c r="A41" s="96" t="s">
        <v>118</v>
      </c>
      <c r="B41" s="91">
        <v>954</v>
      </c>
      <c r="C41" s="92" t="s">
        <v>46</v>
      </c>
      <c r="D41" s="92" t="s">
        <v>52</v>
      </c>
      <c r="E41" s="92" t="s">
        <v>106</v>
      </c>
      <c r="F41" s="92" t="s">
        <v>49</v>
      </c>
      <c r="G41" s="92" t="s">
        <v>46</v>
      </c>
      <c r="H41" s="95">
        <v>42020</v>
      </c>
      <c r="I41" s="91"/>
      <c r="J41" s="94">
        <f>J42</f>
        <v>465</v>
      </c>
    </row>
    <row r="42" spans="1:10" ht="15.75">
      <c r="A42" s="93" t="s">
        <v>78</v>
      </c>
      <c r="B42" s="91">
        <v>954</v>
      </c>
      <c r="C42" s="92" t="s">
        <v>46</v>
      </c>
      <c r="D42" s="92" t="s">
        <v>52</v>
      </c>
      <c r="E42" s="92" t="s">
        <v>106</v>
      </c>
      <c r="F42" s="92" t="s">
        <v>49</v>
      </c>
      <c r="G42" s="92" t="s">
        <v>46</v>
      </c>
      <c r="H42" s="95">
        <v>42020</v>
      </c>
      <c r="I42" s="91">
        <v>540</v>
      </c>
      <c r="J42" s="94">
        <v>465</v>
      </c>
    </row>
    <row r="43" spans="1:10" ht="44.25" customHeight="1">
      <c r="A43" s="93" t="s">
        <v>119</v>
      </c>
      <c r="B43" s="91">
        <v>954</v>
      </c>
      <c r="C43" s="92" t="s">
        <v>46</v>
      </c>
      <c r="D43" s="92" t="s">
        <v>52</v>
      </c>
      <c r="E43" s="92" t="s">
        <v>106</v>
      </c>
      <c r="F43" s="92" t="s">
        <v>49</v>
      </c>
      <c r="G43" s="92" t="s">
        <v>46</v>
      </c>
      <c r="H43" s="95">
        <v>42030</v>
      </c>
      <c r="I43" s="91"/>
      <c r="J43" s="94">
        <f>J44</f>
        <v>172</v>
      </c>
    </row>
    <row r="44" spans="1:10" ht="15.75">
      <c r="A44" s="93" t="s">
        <v>78</v>
      </c>
      <c r="B44" s="91">
        <v>954</v>
      </c>
      <c r="C44" s="92" t="s">
        <v>46</v>
      </c>
      <c r="D44" s="92" t="s">
        <v>52</v>
      </c>
      <c r="E44" s="92" t="s">
        <v>106</v>
      </c>
      <c r="F44" s="92" t="s">
        <v>49</v>
      </c>
      <c r="G44" s="92" t="s">
        <v>46</v>
      </c>
      <c r="H44" s="95">
        <v>42030</v>
      </c>
      <c r="I44" s="91">
        <v>540</v>
      </c>
      <c r="J44" s="94">
        <v>172</v>
      </c>
    </row>
    <row r="45" spans="1:10" ht="43.5" customHeight="1">
      <c r="A45" s="93" t="s">
        <v>121</v>
      </c>
      <c r="B45" s="91">
        <v>954</v>
      </c>
      <c r="C45" s="92" t="s">
        <v>46</v>
      </c>
      <c r="D45" s="92" t="s">
        <v>52</v>
      </c>
      <c r="E45" s="92" t="s">
        <v>106</v>
      </c>
      <c r="F45" s="92" t="s">
        <v>49</v>
      </c>
      <c r="G45" s="92" t="s">
        <v>46</v>
      </c>
      <c r="H45" s="95">
        <v>42040</v>
      </c>
      <c r="I45" s="91"/>
      <c r="J45" s="94">
        <f>J46</f>
        <v>187</v>
      </c>
    </row>
    <row r="46" spans="1:10" ht="15.75">
      <c r="A46" s="93" t="s">
        <v>78</v>
      </c>
      <c r="B46" s="91">
        <v>954</v>
      </c>
      <c r="C46" s="92" t="s">
        <v>46</v>
      </c>
      <c r="D46" s="92" t="s">
        <v>52</v>
      </c>
      <c r="E46" s="92" t="s">
        <v>106</v>
      </c>
      <c r="F46" s="92" t="s">
        <v>49</v>
      </c>
      <c r="G46" s="92" t="s">
        <v>46</v>
      </c>
      <c r="H46" s="95">
        <v>42040</v>
      </c>
      <c r="I46" s="91">
        <v>540</v>
      </c>
      <c r="J46" s="94">
        <v>187</v>
      </c>
    </row>
    <row r="47" spans="1:10" ht="15.75">
      <c r="A47" s="93" t="s">
        <v>20</v>
      </c>
      <c r="B47" s="91">
        <v>954</v>
      </c>
      <c r="C47" s="92" t="s">
        <v>46</v>
      </c>
      <c r="D47" s="92" t="s">
        <v>55</v>
      </c>
      <c r="E47" s="92"/>
      <c r="F47" s="92"/>
      <c r="G47" s="92"/>
      <c r="H47" s="91"/>
      <c r="I47" s="91"/>
      <c r="J47" s="94">
        <f>J51</f>
        <v>400</v>
      </c>
    </row>
    <row r="48" spans="1:10" ht="15.75">
      <c r="A48" s="93" t="s">
        <v>56</v>
      </c>
      <c r="B48" s="91">
        <v>954</v>
      </c>
      <c r="C48" s="92" t="s">
        <v>46</v>
      </c>
      <c r="D48" s="92" t="s">
        <v>55</v>
      </c>
      <c r="E48" s="92" t="s">
        <v>103</v>
      </c>
      <c r="F48" s="92"/>
      <c r="G48" s="92"/>
      <c r="H48" s="91"/>
      <c r="I48" s="91"/>
      <c r="J48" s="94">
        <f>J51</f>
        <v>400</v>
      </c>
    </row>
    <row r="49" spans="1:10" ht="31.5">
      <c r="A49" s="93" t="s">
        <v>159</v>
      </c>
      <c r="B49" s="91">
        <v>954</v>
      </c>
      <c r="C49" s="92" t="s">
        <v>46</v>
      </c>
      <c r="D49" s="92" t="s">
        <v>55</v>
      </c>
      <c r="E49" s="92" t="s">
        <v>103</v>
      </c>
      <c r="F49" s="92" t="s">
        <v>104</v>
      </c>
      <c r="G49" s="92"/>
      <c r="H49" s="92"/>
      <c r="I49" s="91"/>
      <c r="J49" s="94">
        <f>J51</f>
        <v>400</v>
      </c>
    </row>
    <row r="50" spans="1:10" ht="15.75">
      <c r="A50" s="93" t="s">
        <v>57</v>
      </c>
      <c r="B50" s="91">
        <v>954</v>
      </c>
      <c r="C50" s="92" t="s">
        <v>46</v>
      </c>
      <c r="D50" s="92" t="s">
        <v>55</v>
      </c>
      <c r="E50" s="92" t="s">
        <v>103</v>
      </c>
      <c r="F50" s="92" t="s">
        <v>104</v>
      </c>
      <c r="G50" s="92" t="s">
        <v>125</v>
      </c>
      <c r="H50" s="92" t="s">
        <v>143</v>
      </c>
      <c r="I50" s="91"/>
      <c r="J50" s="94">
        <f>J51</f>
        <v>400</v>
      </c>
    </row>
    <row r="51" spans="1:10" ht="15.75">
      <c r="A51" s="93" t="s">
        <v>58</v>
      </c>
      <c r="B51" s="91">
        <v>954</v>
      </c>
      <c r="C51" s="92" t="s">
        <v>46</v>
      </c>
      <c r="D51" s="92" t="s">
        <v>55</v>
      </c>
      <c r="E51" s="92" t="s">
        <v>103</v>
      </c>
      <c r="F51" s="92" t="s">
        <v>104</v>
      </c>
      <c r="G51" s="92" t="s">
        <v>125</v>
      </c>
      <c r="H51" s="92" t="s">
        <v>143</v>
      </c>
      <c r="I51" s="91">
        <v>870</v>
      </c>
      <c r="J51" s="94">
        <v>400</v>
      </c>
    </row>
    <row r="52" spans="1:10" ht="15.75">
      <c r="A52" s="93" t="s">
        <v>21</v>
      </c>
      <c r="B52" s="91">
        <v>954</v>
      </c>
      <c r="C52" s="92" t="s">
        <v>46</v>
      </c>
      <c r="D52" s="92" t="s">
        <v>59</v>
      </c>
      <c r="E52" s="92"/>
      <c r="F52" s="92"/>
      <c r="G52" s="92"/>
      <c r="H52" s="92"/>
      <c r="I52" s="91"/>
      <c r="J52" s="94">
        <f>J53</f>
        <v>3740</v>
      </c>
    </row>
    <row r="53" spans="1:10" ht="57.75" customHeight="1">
      <c r="A53" s="93" t="s">
        <v>102</v>
      </c>
      <c r="B53" s="91">
        <v>954</v>
      </c>
      <c r="C53" s="92" t="s">
        <v>46</v>
      </c>
      <c r="D53" s="92" t="s">
        <v>59</v>
      </c>
      <c r="E53" s="92" t="s">
        <v>106</v>
      </c>
      <c r="F53" s="92"/>
      <c r="G53" s="92"/>
      <c r="H53" s="92"/>
      <c r="I53" s="91"/>
      <c r="J53" s="94">
        <f>J54+J65+J62</f>
        <v>3740</v>
      </c>
    </row>
    <row r="54" spans="1:10" ht="47.25">
      <c r="A54" s="93" t="s">
        <v>60</v>
      </c>
      <c r="B54" s="91">
        <v>954</v>
      </c>
      <c r="C54" s="92" t="s">
        <v>46</v>
      </c>
      <c r="D54" s="92" t="s">
        <v>59</v>
      </c>
      <c r="E54" s="92" t="s">
        <v>106</v>
      </c>
      <c r="F54" s="92" t="s">
        <v>99</v>
      </c>
      <c r="G54" s="92"/>
      <c r="H54" s="92"/>
      <c r="I54" s="91"/>
      <c r="J54" s="94">
        <f>J55+J58</f>
        <v>3516</v>
      </c>
    </row>
    <row r="55" spans="1:10" ht="41.25" customHeight="1">
      <c r="A55" s="60" t="s">
        <v>144</v>
      </c>
      <c r="B55" s="69">
        <v>954</v>
      </c>
      <c r="C55" s="70" t="s">
        <v>46</v>
      </c>
      <c r="D55" s="70" t="s">
        <v>59</v>
      </c>
      <c r="E55" s="70" t="s">
        <v>106</v>
      </c>
      <c r="F55" s="70" t="s">
        <v>99</v>
      </c>
      <c r="G55" s="70" t="s">
        <v>46</v>
      </c>
      <c r="H55" s="70"/>
      <c r="I55" s="69"/>
      <c r="J55" s="74">
        <f>J56</f>
        <v>3354</v>
      </c>
    </row>
    <row r="56" spans="1:10" ht="47.25">
      <c r="A56" s="60" t="s">
        <v>61</v>
      </c>
      <c r="B56" s="69">
        <v>954</v>
      </c>
      <c r="C56" s="70" t="s">
        <v>46</v>
      </c>
      <c r="D56" s="70" t="s">
        <v>59</v>
      </c>
      <c r="E56" s="70" t="s">
        <v>106</v>
      </c>
      <c r="F56" s="70" t="s">
        <v>99</v>
      </c>
      <c r="G56" s="70" t="s">
        <v>46</v>
      </c>
      <c r="H56" s="70" t="s">
        <v>145</v>
      </c>
      <c r="I56" s="69"/>
      <c r="J56" s="74">
        <f>J57</f>
        <v>3354</v>
      </c>
    </row>
    <row r="57" spans="1:10" ht="47.25">
      <c r="A57" s="60" t="s">
        <v>82</v>
      </c>
      <c r="B57" s="69">
        <v>954</v>
      </c>
      <c r="C57" s="70" t="s">
        <v>46</v>
      </c>
      <c r="D57" s="70" t="s">
        <v>59</v>
      </c>
      <c r="E57" s="70" t="s">
        <v>106</v>
      </c>
      <c r="F57" s="70" t="s">
        <v>99</v>
      </c>
      <c r="G57" s="70" t="s">
        <v>46</v>
      </c>
      <c r="H57" s="70" t="s">
        <v>145</v>
      </c>
      <c r="I57" s="69">
        <v>240</v>
      </c>
      <c r="J57" s="74">
        <f>700+35+35+1284+300+1000</f>
        <v>3354</v>
      </c>
    </row>
    <row r="58" spans="1:10" ht="69" customHeight="1">
      <c r="A58" s="60" t="s">
        <v>146</v>
      </c>
      <c r="B58" s="69">
        <v>954</v>
      </c>
      <c r="C58" s="70" t="s">
        <v>46</v>
      </c>
      <c r="D58" s="70" t="s">
        <v>59</v>
      </c>
      <c r="E58" s="70" t="s">
        <v>106</v>
      </c>
      <c r="F58" s="70" t="s">
        <v>99</v>
      </c>
      <c r="G58" s="70" t="s">
        <v>47</v>
      </c>
      <c r="H58" s="70"/>
      <c r="I58" s="69"/>
      <c r="J58" s="74">
        <f>J59</f>
        <v>162</v>
      </c>
    </row>
    <row r="59" spans="1:10" ht="47.25">
      <c r="A59" s="93" t="s">
        <v>107</v>
      </c>
      <c r="B59" s="91">
        <v>954</v>
      </c>
      <c r="C59" s="92" t="s">
        <v>46</v>
      </c>
      <c r="D59" s="92" t="s">
        <v>59</v>
      </c>
      <c r="E59" s="92" t="s">
        <v>106</v>
      </c>
      <c r="F59" s="92" t="s">
        <v>99</v>
      </c>
      <c r="G59" s="92" t="s">
        <v>47</v>
      </c>
      <c r="H59" s="92" t="s">
        <v>147</v>
      </c>
      <c r="I59" s="91"/>
      <c r="J59" s="94">
        <f>J60+J61</f>
        <v>162</v>
      </c>
    </row>
    <row r="60" spans="1:10" ht="47.25">
      <c r="A60" s="93" t="s">
        <v>82</v>
      </c>
      <c r="B60" s="91">
        <v>954</v>
      </c>
      <c r="C60" s="92" t="s">
        <v>46</v>
      </c>
      <c r="D60" s="92" t="s">
        <v>59</v>
      </c>
      <c r="E60" s="92" t="s">
        <v>106</v>
      </c>
      <c r="F60" s="92" t="s">
        <v>99</v>
      </c>
      <c r="G60" s="92" t="s">
        <v>47</v>
      </c>
      <c r="H60" s="92" t="s">
        <v>147</v>
      </c>
      <c r="I60" s="91">
        <v>240</v>
      </c>
      <c r="J60" s="94">
        <v>155</v>
      </c>
    </row>
    <row r="61" spans="1:10" ht="15.75">
      <c r="A61" s="93" t="s">
        <v>86</v>
      </c>
      <c r="B61" s="91">
        <v>954</v>
      </c>
      <c r="C61" s="92" t="s">
        <v>46</v>
      </c>
      <c r="D61" s="92" t="s">
        <v>59</v>
      </c>
      <c r="E61" s="92" t="s">
        <v>106</v>
      </c>
      <c r="F61" s="92" t="s">
        <v>99</v>
      </c>
      <c r="G61" s="92" t="s">
        <v>47</v>
      </c>
      <c r="H61" s="92" t="s">
        <v>147</v>
      </c>
      <c r="I61" s="91">
        <v>330</v>
      </c>
      <c r="J61" s="94">
        <v>7</v>
      </c>
    </row>
    <row r="62" spans="1:10" ht="47.25">
      <c r="A62" s="60" t="s">
        <v>168</v>
      </c>
      <c r="B62" s="91">
        <v>954</v>
      </c>
      <c r="C62" s="92" t="s">
        <v>46</v>
      </c>
      <c r="D62" s="92" t="s">
        <v>59</v>
      </c>
      <c r="E62" s="92" t="s">
        <v>106</v>
      </c>
      <c r="F62" s="92" t="s">
        <v>99</v>
      </c>
      <c r="G62" s="92" t="s">
        <v>62</v>
      </c>
      <c r="H62" s="92"/>
      <c r="I62" s="91"/>
      <c r="J62" s="94">
        <f>J64</f>
        <v>220</v>
      </c>
    </row>
    <row r="63" spans="1:10" ht="31.5">
      <c r="A63" s="60" t="s">
        <v>65</v>
      </c>
      <c r="B63" s="69">
        <v>954</v>
      </c>
      <c r="C63" s="70" t="s">
        <v>46</v>
      </c>
      <c r="D63" s="70" t="s">
        <v>59</v>
      </c>
      <c r="E63" s="70" t="s">
        <v>106</v>
      </c>
      <c r="F63" s="70" t="s">
        <v>99</v>
      </c>
      <c r="G63" s="70" t="s">
        <v>62</v>
      </c>
      <c r="H63" s="70" t="s">
        <v>151</v>
      </c>
      <c r="I63" s="69"/>
      <c r="J63" s="74">
        <f>J64</f>
        <v>220</v>
      </c>
    </row>
    <row r="64" spans="1:10" ht="47.25">
      <c r="A64" s="60" t="s">
        <v>82</v>
      </c>
      <c r="B64" s="69">
        <v>954</v>
      </c>
      <c r="C64" s="70" t="s">
        <v>46</v>
      </c>
      <c r="D64" s="70" t="s">
        <v>59</v>
      </c>
      <c r="E64" s="70" t="s">
        <v>106</v>
      </c>
      <c r="F64" s="70" t="s">
        <v>99</v>
      </c>
      <c r="G64" s="70" t="s">
        <v>62</v>
      </c>
      <c r="H64" s="70" t="s">
        <v>151</v>
      </c>
      <c r="I64" s="69">
        <v>240</v>
      </c>
      <c r="J64" s="74">
        <v>220</v>
      </c>
    </row>
    <row r="65" spans="1:10" ht="31.5">
      <c r="A65" s="93" t="s">
        <v>48</v>
      </c>
      <c r="B65" s="91">
        <v>954</v>
      </c>
      <c r="C65" s="92" t="s">
        <v>46</v>
      </c>
      <c r="D65" s="92" t="s">
        <v>59</v>
      </c>
      <c r="E65" s="92" t="s">
        <v>106</v>
      </c>
      <c r="F65" s="92" t="s">
        <v>49</v>
      </c>
      <c r="G65" s="92"/>
      <c r="H65" s="92"/>
      <c r="I65" s="91"/>
      <c r="J65" s="94">
        <f>J68</f>
        <v>4</v>
      </c>
    </row>
    <row r="66" spans="1:10" ht="47.25">
      <c r="A66" s="93" t="s">
        <v>136</v>
      </c>
      <c r="B66" s="91">
        <v>954</v>
      </c>
      <c r="C66" s="92" t="s">
        <v>46</v>
      </c>
      <c r="D66" s="92" t="s">
        <v>59</v>
      </c>
      <c r="E66" s="92" t="s">
        <v>106</v>
      </c>
      <c r="F66" s="92" t="s">
        <v>49</v>
      </c>
      <c r="G66" s="92" t="s">
        <v>46</v>
      </c>
      <c r="H66" s="92"/>
      <c r="I66" s="91"/>
      <c r="J66" s="94">
        <f>J67</f>
        <v>4</v>
      </c>
    </row>
    <row r="67" spans="1:10" ht="78.75">
      <c r="A67" s="110" t="s">
        <v>170</v>
      </c>
      <c r="B67" s="91">
        <v>954</v>
      </c>
      <c r="C67" s="92" t="s">
        <v>46</v>
      </c>
      <c r="D67" s="92" t="s">
        <v>59</v>
      </c>
      <c r="E67" s="92" t="s">
        <v>106</v>
      </c>
      <c r="F67" s="92" t="s">
        <v>49</v>
      </c>
      <c r="G67" s="92" t="s">
        <v>46</v>
      </c>
      <c r="H67" s="92" t="s">
        <v>138</v>
      </c>
      <c r="I67" s="91"/>
      <c r="J67" s="94">
        <f>J68</f>
        <v>4</v>
      </c>
    </row>
    <row r="68" spans="1:10" ht="47.25">
      <c r="A68" s="93" t="s">
        <v>82</v>
      </c>
      <c r="B68" s="91">
        <v>954</v>
      </c>
      <c r="C68" s="92" t="s">
        <v>46</v>
      </c>
      <c r="D68" s="92" t="s">
        <v>59</v>
      </c>
      <c r="E68" s="92" t="s">
        <v>106</v>
      </c>
      <c r="F68" s="92" t="s">
        <v>49</v>
      </c>
      <c r="G68" s="92" t="s">
        <v>46</v>
      </c>
      <c r="H68" s="92" t="s">
        <v>138</v>
      </c>
      <c r="I68" s="91">
        <v>240</v>
      </c>
      <c r="J68" s="94">
        <v>4</v>
      </c>
    </row>
    <row r="69" spans="1:10" ht="15.75">
      <c r="A69" s="93" t="s">
        <v>22</v>
      </c>
      <c r="B69" s="91">
        <v>954</v>
      </c>
      <c r="C69" s="92" t="s">
        <v>47</v>
      </c>
      <c r="D69" s="92" t="s">
        <v>125</v>
      </c>
      <c r="E69" s="92"/>
      <c r="F69" s="92"/>
      <c r="G69" s="92"/>
      <c r="H69" s="92"/>
      <c r="I69" s="91"/>
      <c r="J69" s="94">
        <f>J71</f>
        <v>482</v>
      </c>
    </row>
    <row r="70" spans="1:10" ht="31.5">
      <c r="A70" s="93" t="s">
        <v>23</v>
      </c>
      <c r="B70" s="91">
        <v>954</v>
      </c>
      <c r="C70" s="92" t="s">
        <v>47</v>
      </c>
      <c r="D70" s="92" t="s">
        <v>62</v>
      </c>
      <c r="E70" s="92"/>
      <c r="F70" s="92"/>
      <c r="G70" s="92"/>
      <c r="H70" s="92"/>
      <c r="I70" s="91"/>
      <c r="J70" s="94">
        <f>J71</f>
        <v>482</v>
      </c>
    </row>
    <row r="71" spans="1:10" ht="52.5" customHeight="1">
      <c r="A71" s="93" t="s">
        <v>102</v>
      </c>
      <c r="B71" s="91">
        <v>954</v>
      </c>
      <c r="C71" s="92" t="s">
        <v>47</v>
      </c>
      <c r="D71" s="92" t="s">
        <v>62</v>
      </c>
      <c r="E71" s="92" t="s">
        <v>106</v>
      </c>
      <c r="F71" s="92"/>
      <c r="G71" s="92"/>
      <c r="H71" s="92"/>
      <c r="I71" s="91"/>
      <c r="J71" s="94">
        <f>J72</f>
        <v>482</v>
      </c>
    </row>
    <row r="72" spans="1:10" ht="31.5">
      <c r="A72" s="93" t="s">
        <v>48</v>
      </c>
      <c r="B72" s="91">
        <v>954</v>
      </c>
      <c r="C72" s="92" t="s">
        <v>47</v>
      </c>
      <c r="D72" s="92" t="s">
        <v>62</v>
      </c>
      <c r="E72" s="92" t="s">
        <v>106</v>
      </c>
      <c r="F72" s="92" t="s">
        <v>49</v>
      </c>
      <c r="G72" s="92"/>
      <c r="H72" s="92"/>
      <c r="I72" s="91"/>
      <c r="J72" s="94">
        <f>J74</f>
        <v>482</v>
      </c>
    </row>
    <row r="73" spans="1:10" ht="47.25">
      <c r="A73" s="93" t="s">
        <v>136</v>
      </c>
      <c r="B73" s="91">
        <v>954</v>
      </c>
      <c r="C73" s="92" t="s">
        <v>47</v>
      </c>
      <c r="D73" s="92" t="s">
        <v>62</v>
      </c>
      <c r="E73" s="92" t="s">
        <v>106</v>
      </c>
      <c r="F73" s="92" t="s">
        <v>49</v>
      </c>
      <c r="G73" s="92" t="s">
        <v>46</v>
      </c>
      <c r="H73" s="92"/>
      <c r="I73" s="91"/>
      <c r="J73" s="94">
        <f>J74</f>
        <v>482</v>
      </c>
    </row>
    <row r="74" spans="1:10" ht="47.25">
      <c r="A74" s="93" t="s">
        <v>63</v>
      </c>
      <c r="B74" s="91">
        <v>954</v>
      </c>
      <c r="C74" s="92" t="s">
        <v>47</v>
      </c>
      <c r="D74" s="92" t="s">
        <v>62</v>
      </c>
      <c r="E74" s="92" t="s">
        <v>106</v>
      </c>
      <c r="F74" s="92" t="s">
        <v>49</v>
      </c>
      <c r="G74" s="92" t="s">
        <v>46</v>
      </c>
      <c r="H74" s="92" t="s">
        <v>137</v>
      </c>
      <c r="I74" s="91"/>
      <c r="J74" s="94">
        <f>J75</f>
        <v>482</v>
      </c>
    </row>
    <row r="75" spans="1:10" ht="47.25">
      <c r="A75" s="93" t="s">
        <v>51</v>
      </c>
      <c r="B75" s="91">
        <v>954</v>
      </c>
      <c r="C75" s="92" t="s">
        <v>47</v>
      </c>
      <c r="D75" s="92" t="s">
        <v>62</v>
      </c>
      <c r="E75" s="92" t="s">
        <v>106</v>
      </c>
      <c r="F75" s="92" t="s">
        <v>49</v>
      </c>
      <c r="G75" s="92" t="s">
        <v>46</v>
      </c>
      <c r="H75" s="92" t="s">
        <v>137</v>
      </c>
      <c r="I75" s="91">
        <v>120</v>
      </c>
      <c r="J75" s="94">
        <v>482</v>
      </c>
    </row>
    <row r="76" spans="1:10" ht="35.25" customHeight="1">
      <c r="A76" s="93" t="s">
        <v>24</v>
      </c>
      <c r="B76" s="91">
        <v>954</v>
      </c>
      <c r="C76" s="92" t="s">
        <v>62</v>
      </c>
      <c r="D76" s="92" t="s">
        <v>125</v>
      </c>
      <c r="E76" s="92"/>
      <c r="F76" s="92"/>
      <c r="G76" s="92"/>
      <c r="H76" s="92"/>
      <c r="I76" s="91"/>
      <c r="J76" s="94">
        <f>J77+J83</f>
        <v>1250</v>
      </c>
    </row>
    <row r="77" spans="1:10" ht="15.75">
      <c r="A77" s="93" t="s">
        <v>25</v>
      </c>
      <c r="B77" s="91">
        <v>954</v>
      </c>
      <c r="C77" s="92" t="s">
        <v>62</v>
      </c>
      <c r="D77" s="92" t="s">
        <v>64</v>
      </c>
      <c r="E77" s="92"/>
      <c r="F77" s="92"/>
      <c r="G77" s="92"/>
      <c r="H77" s="92"/>
      <c r="I77" s="91"/>
      <c r="J77" s="94">
        <f>J81</f>
        <v>500</v>
      </c>
    </row>
    <row r="78" spans="1:10" ht="57" customHeight="1">
      <c r="A78" s="93" t="s">
        <v>102</v>
      </c>
      <c r="B78" s="91">
        <v>954</v>
      </c>
      <c r="C78" s="92" t="s">
        <v>62</v>
      </c>
      <c r="D78" s="92" t="s">
        <v>64</v>
      </c>
      <c r="E78" s="92" t="s">
        <v>106</v>
      </c>
      <c r="F78" s="92"/>
      <c r="G78" s="92"/>
      <c r="H78" s="92"/>
      <c r="I78" s="91"/>
      <c r="J78" s="94">
        <f>J81</f>
        <v>500</v>
      </c>
    </row>
    <row r="79" spans="1:10" ht="47.25">
      <c r="A79" s="93" t="s">
        <v>60</v>
      </c>
      <c r="B79" s="91">
        <v>954</v>
      </c>
      <c r="C79" s="92" t="s">
        <v>62</v>
      </c>
      <c r="D79" s="92" t="s">
        <v>64</v>
      </c>
      <c r="E79" s="92" t="s">
        <v>106</v>
      </c>
      <c r="F79" s="92" t="s">
        <v>99</v>
      </c>
      <c r="G79" s="92"/>
      <c r="H79" s="92"/>
      <c r="I79" s="91"/>
      <c r="J79" s="94">
        <f>J81</f>
        <v>500</v>
      </c>
    </row>
    <row r="80" spans="1:10" ht="47.25">
      <c r="A80" s="60" t="s">
        <v>168</v>
      </c>
      <c r="B80" s="69">
        <v>954</v>
      </c>
      <c r="C80" s="70" t="s">
        <v>62</v>
      </c>
      <c r="D80" s="70" t="s">
        <v>64</v>
      </c>
      <c r="E80" s="70" t="s">
        <v>106</v>
      </c>
      <c r="F80" s="70" t="s">
        <v>99</v>
      </c>
      <c r="G80" s="70" t="s">
        <v>62</v>
      </c>
      <c r="H80" s="70"/>
      <c r="I80" s="69"/>
      <c r="J80" s="74">
        <f>J81</f>
        <v>500</v>
      </c>
    </row>
    <row r="81" spans="1:10" ht="31.5">
      <c r="A81" s="93" t="s">
        <v>65</v>
      </c>
      <c r="B81" s="91">
        <v>954</v>
      </c>
      <c r="C81" s="92" t="s">
        <v>62</v>
      </c>
      <c r="D81" s="92" t="s">
        <v>64</v>
      </c>
      <c r="E81" s="92" t="s">
        <v>106</v>
      </c>
      <c r="F81" s="92" t="s">
        <v>99</v>
      </c>
      <c r="G81" s="92" t="s">
        <v>62</v>
      </c>
      <c r="H81" s="92" t="s">
        <v>151</v>
      </c>
      <c r="I81" s="91"/>
      <c r="J81" s="94">
        <f>J82</f>
        <v>500</v>
      </c>
    </row>
    <row r="82" spans="1:10" ht="47.25">
      <c r="A82" s="93" t="s">
        <v>66</v>
      </c>
      <c r="B82" s="91">
        <v>954</v>
      </c>
      <c r="C82" s="92" t="s">
        <v>62</v>
      </c>
      <c r="D82" s="92" t="s">
        <v>64</v>
      </c>
      <c r="E82" s="92" t="s">
        <v>106</v>
      </c>
      <c r="F82" s="92" t="s">
        <v>99</v>
      </c>
      <c r="G82" s="92" t="s">
        <v>62</v>
      </c>
      <c r="H82" s="92" t="s">
        <v>151</v>
      </c>
      <c r="I82" s="91">
        <v>630</v>
      </c>
      <c r="J82" s="94">
        <v>500</v>
      </c>
    </row>
    <row r="83" spans="1:10" ht="47.25">
      <c r="A83" s="93" t="s">
        <v>68</v>
      </c>
      <c r="B83" s="91">
        <v>954</v>
      </c>
      <c r="C83" s="92" t="s">
        <v>62</v>
      </c>
      <c r="D83" s="92" t="s">
        <v>70</v>
      </c>
      <c r="E83" s="92"/>
      <c r="F83" s="92"/>
      <c r="G83" s="92"/>
      <c r="H83" s="92"/>
      <c r="I83" s="91"/>
      <c r="J83" s="94">
        <f>J88</f>
        <v>750</v>
      </c>
    </row>
    <row r="84" spans="1:10" ht="54" customHeight="1">
      <c r="A84" s="93" t="s">
        <v>102</v>
      </c>
      <c r="B84" s="91">
        <v>954</v>
      </c>
      <c r="C84" s="92" t="s">
        <v>62</v>
      </c>
      <c r="D84" s="92" t="s">
        <v>70</v>
      </c>
      <c r="E84" s="92" t="s">
        <v>106</v>
      </c>
      <c r="F84" s="92"/>
      <c r="G84" s="92"/>
      <c r="H84" s="92"/>
      <c r="I84" s="91"/>
      <c r="J84" s="94">
        <f>J88</f>
        <v>750</v>
      </c>
    </row>
    <row r="85" spans="1:10" ht="47.25">
      <c r="A85" s="93" t="s">
        <v>60</v>
      </c>
      <c r="B85" s="91">
        <v>954</v>
      </c>
      <c r="C85" s="92" t="s">
        <v>62</v>
      </c>
      <c r="D85" s="92" t="s">
        <v>70</v>
      </c>
      <c r="E85" s="92" t="s">
        <v>106</v>
      </c>
      <c r="F85" s="92" t="s">
        <v>99</v>
      </c>
      <c r="G85" s="92"/>
      <c r="H85" s="92"/>
      <c r="I85" s="91"/>
      <c r="J85" s="94">
        <f>J88</f>
        <v>750</v>
      </c>
    </row>
    <row r="86" spans="1:10" ht="47.25">
      <c r="A86" s="60" t="s">
        <v>168</v>
      </c>
      <c r="B86" s="69">
        <v>954</v>
      </c>
      <c r="C86" s="70" t="s">
        <v>62</v>
      </c>
      <c r="D86" s="70" t="s">
        <v>70</v>
      </c>
      <c r="E86" s="70" t="s">
        <v>106</v>
      </c>
      <c r="F86" s="70" t="s">
        <v>99</v>
      </c>
      <c r="G86" s="70" t="s">
        <v>62</v>
      </c>
      <c r="H86" s="70"/>
      <c r="I86" s="69"/>
      <c r="J86" s="74">
        <f>J87</f>
        <v>750</v>
      </c>
    </row>
    <row r="87" spans="1:10" ht="62.25" customHeight="1">
      <c r="A87" s="93" t="s">
        <v>67</v>
      </c>
      <c r="B87" s="91">
        <v>954</v>
      </c>
      <c r="C87" s="92" t="s">
        <v>62</v>
      </c>
      <c r="D87" s="92" t="s">
        <v>70</v>
      </c>
      <c r="E87" s="92" t="s">
        <v>106</v>
      </c>
      <c r="F87" s="92" t="s">
        <v>99</v>
      </c>
      <c r="G87" s="92" t="s">
        <v>62</v>
      </c>
      <c r="H87" s="92" t="s">
        <v>152</v>
      </c>
      <c r="I87" s="91"/>
      <c r="J87" s="94">
        <f>J88</f>
        <v>750</v>
      </c>
    </row>
    <row r="88" spans="1:10" ht="47.25">
      <c r="A88" s="93" t="s">
        <v>66</v>
      </c>
      <c r="B88" s="91">
        <v>954</v>
      </c>
      <c r="C88" s="92" t="s">
        <v>62</v>
      </c>
      <c r="D88" s="92" t="s">
        <v>70</v>
      </c>
      <c r="E88" s="92" t="s">
        <v>106</v>
      </c>
      <c r="F88" s="92" t="s">
        <v>99</v>
      </c>
      <c r="G88" s="92" t="s">
        <v>62</v>
      </c>
      <c r="H88" s="92" t="s">
        <v>152</v>
      </c>
      <c r="I88" s="91">
        <v>630</v>
      </c>
      <c r="J88" s="94">
        <v>750</v>
      </c>
    </row>
    <row r="89" spans="1:10" ht="15.75">
      <c r="A89" s="91" t="s">
        <v>26</v>
      </c>
      <c r="B89" s="91">
        <v>954</v>
      </c>
      <c r="C89" s="92" t="s">
        <v>52</v>
      </c>
      <c r="D89" s="92" t="s">
        <v>125</v>
      </c>
      <c r="E89" s="92"/>
      <c r="F89" s="92"/>
      <c r="G89" s="92"/>
      <c r="H89" s="92"/>
      <c r="I89" s="91"/>
      <c r="J89" s="94">
        <f>J92+J104</f>
        <v>23779</v>
      </c>
    </row>
    <row r="90" spans="1:10" ht="15.75">
      <c r="A90" s="91" t="s">
        <v>27</v>
      </c>
      <c r="B90" s="91">
        <v>954</v>
      </c>
      <c r="C90" s="92" t="s">
        <v>52</v>
      </c>
      <c r="D90" s="92" t="s">
        <v>71</v>
      </c>
      <c r="E90" s="92"/>
      <c r="F90" s="92"/>
      <c r="G90" s="92"/>
      <c r="H90" s="92"/>
      <c r="I90" s="91"/>
      <c r="J90" s="94">
        <f>J92</f>
        <v>22799</v>
      </c>
    </row>
    <row r="91" spans="1:10" ht="63">
      <c r="A91" s="93" t="s">
        <v>102</v>
      </c>
      <c r="B91" s="91">
        <v>954</v>
      </c>
      <c r="C91" s="92" t="s">
        <v>52</v>
      </c>
      <c r="D91" s="92" t="s">
        <v>71</v>
      </c>
      <c r="E91" s="92" t="s">
        <v>106</v>
      </c>
      <c r="F91" s="92"/>
      <c r="G91" s="92"/>
      <c r="H91" s="92"/>
      <c r="I91" s="91"/>
      <c r="J91" s="94">
        <f>J92</f>
        <v>22799</v>
      </c>
    </row>
    <row r="92" spans="1:10" ht="31.5">
      <c r="A92" s="93" t="s">
        <v>93</v>
      </c>
      <c r="B92" s="91">
        <v>954</v>
      </c>
      <c r="C92" s="92" t="s">
        <v>52</v>
      </c>
      <c r="D92" s="92" t="s">
        <v>71</v>
      </c>
      <c r="E92" s="92" t="s">
        <v>106</v>
      </c>
      <c r="F92" s="92" t="s">
        <v>100</v>
      </c>
      <c r="G92" s="92"/>
      <c r="H92" s="92"/>
      <c r="I92" s="91"/>
      <c r="J92" s="94">
        <f>J93</f>
        <v>22799</v>
      </c>
    </row>
    <row r="93" spans="1:10" ht="31.5">
      <c r="A93" s="93" t="s">
        <v>124</v>
      </c>
      <c r="B93" s="91">
        <v>954</v>
      </c>
      <c r="C93" s="92" t="s">
        <v>52</v>
      </c>
      <c r="D93" s="92" t="s">
        <v>71</v>
      </c>
      <c r="E93" s="92" t="s">
        <v>106</v>
      </c>
      <c r="F93" s="92" t="s">
        <v>100</v>
      </c>
      <c r="G93" s="92" t="s">
        <v>47</v>
      </c>
      <c r="H93" s="92"/>
      <c r="I93" s="91"/>
      <c r="J93" s="94">
        <f>J94+J98+J102+J96+J101</f>
        <v>22799</v>
      </c>
    </row>
    <row r="94" spans="1:10" ht="31.5" customHeight="1">
      <c r="A94" s="93" t="s">
        <v>98</v>
      </c>
      <c r="B94" s="91">
        <v>954</v>
      </c>
      <c r="C94" s="92" t="s">
        <v>52</v>
      </c>
      <c r="D94" s="92" t="s">
        <v>71</v>
      </c>
      <c r="E94" s="92" t="s">
        <v>106</v>
      </c>
      <c r="F94" s="92" t="s">
        <v>100</v>
      </c>
      <c r="G94" s="92" t="s">
        <v>47</v>
      </c>
      <c r="H94" s="92" t="s">
        <v>126</v>
      </c>
      <c r="I94" s="91"/>
      <c r="J94" s="94">
        <f>J95</f>
        <v>7481</v>
      </c>
    </row>
    <row r="95" spans="1:10" ht="47.25">
      <c r="A95" s="93" t="s">
        <v>82</v>
      </c>
      <c r="B95" s="91">
        <v>954</v>
      </c>
      <c r="C95" s="92" t="s">
        <v>52</v>
      </c>
      <c r="D95" s="92" t="s">
        <v>71</v>
      </c>
      <c r="E95" s="92" t="s">
        <v>106</v>
      </c>
      <c r="F95" s="92" t="s">
        <v>100</v>
      </c>
      <c r="G95" s="92" t="s">
        <v>47</v>
      </c>
      <c r="H95" s="92" t="s">
        <v>126</v>
      </c>
      <c r="I95" s="91">
        <v>240</v>
      </c>
      <c r="J95" s="94">
        <v>7481</v>
      </c>
    </row>
    <row r="96" spans="1:10" ht="31.5">
      <c r="A96" s="93" t="s">
        <v>98</v>
      </c>
      <c r="B96" s="91">
        <v>954</v>
      </c>
      <c r="C96" s="92" t="s">
        <v>52</v>
      </c>
      <c r="D96" s="92" t="s">
        <v>71</v>
      </c>
      <c r="E96" s="92" t="s">
        <v>106</v>
      </c>
      <c r="F96" s="92" t="s">
        <v>100</v>
      </c>
      <c r="G96" s="92" t="s">
        <v>47</v>
      </c>
      <c r="H96" s="92" t="s">
        <v>171</v>
      </c>
      <c r="I96" s="91"/>
      <c r="J96" s="94">
        <f>J97</f>
        <v>394</v>
      </c>
    </row>
    <row r="97" spans="1:10" ht="47.25">
      <c r="A97" s="93" t="s">
        <v>82</v>
      </c>
      <c r="B97" s="91">
        <v>954</v>
      </c>
      <c r="C97" s="92" t="s">
        <v>52</v>
      </c>
      <c r="D97" s="92" t="s">
        <v>71</v>
      </c>
      <c r="E97" s="92" t="s">
        <v>106</v>
      </c>
      <c r="F97" s="92" t="s">
        <v>100</v>
      </c>
      <c r="G97" s="92" t="s">
        <v>47</v>
      </c>
      <c r="H97" s="92" t="s">
        <v>171</v>
      </c>
      <c r="I97" s="91">
        <v>240</v>
      </c>
      <c r="J97" s="94">
        <v>394</v>
      </c>
    </row>
    <row r="98" spans="1:10" ht="31.5">
      <c r="A98" s="93" t="s">
        <v>98</v>
      </c>
      <c r="B98" s="91">
        <v>954</v>
      </c>
      <c r="C98" s="92" t="s">
        <v>52</v>
      </c>
      <c r="D98" s="92" t="s">
        <v>71</v>
      </c>
      <c r="E98" s="92" t="s">
        <v>106</v>
      </c>
      <c r="F98" s="92" t="s">
        <v>100</v>
      </c>
      <c r="G98" s="92" t="s">
        <v>47</v>
      </c>
      <c r="H98" s="92" t="s">
        <v>127</v>
      </c>
      <c r="I98" s="91"/>
      <c r="J98" s="74">
        <f>J99</f>
        <v>2316</v>
      </c>
    </row>
    <row r="99" spans="1:10" ht="47.25">
      <c r="A99" s="93" t="s">
        <v>82</v>
      </c>
      <c r="B99" s="91">
        <v>954</v>
      </c>
      <c r="C99" s="92" t="s">
        <v>52</v>
      </c>
      <c r="D99" s="92" t="s">
        <v>71</v>
      </c>
      <c r="E99" s="92" t="s">
        <v>106</v>
      </c>
      <c r="F99" s="92" t="s">
        <v>100</v>
      </c>
      <c r="G99" s="92" t="s">
        <v>47</v>
      </c>
      <c r="H99" s="92" t="s">
        <v>127</v>
      </c>
      <c r="I99" s="91">
        <v>240</v>
      </c>
      <c r="J99" s="74">
        <f>1316+1000</f>
        <v>2316</v>
      </c>
    </row>
    <row r="100" spans="1:10" ht="50.25" customHeight="1">
      <c r="A100" s="93" t="s">
        <v>187</v>
      </c>
      <c r="B100" s="91">
        <v>954</v>
      </c>
      <c r="C100" s="92" t="s">
        <v>52</v>
      </c>
      <c r="D100" s="92" t="s">
        <v>71</v>
      </c>
      <c r="E100" s="92" t="s">
        <v>106</v>
      </c>
      <c r="F100" s="92" t="s">
        <v>100</v>
      </c>
      <c r="G100" s="92" t="s">
        <v>47</v>
      </c>
      <c r="H100" s="92" t="s">
        <v>186</v>
      </c>
      <c r="I100" s="91"/>
      <c r="J100" s="74">
        <f>J101</f>
        <v>7255</v>
      </c>
    </row>
    <row r="101" spans="1:10" ht="48" customHeight="1">
      <c r="A101" s="93" t="s">
        <v>82</v>
      </c>
      <c r="B101" s="91">
        <v>954</v>
      </c>
      <c r="C101" s="92" t="s">
        <v>52</v>
      </c>
      <c r="D101" s="92" t="s">
        <v>71</v>
      </c>
      <c r="E101" s="92" t="s">
        <v>106</v>
      </c>
      <c r="F101" s="92" t="s">
        <v>100</v>
      </c>
      <c r="G101" s="92" t="s">
        <v>47</v>
      </c>
      <c r="H101" s="92" t="s">
        <v>186</v>
      </c>
      <c r="I101" s="91">
        <v>240</v>
      </c>
      <c r="J101" s="74">
        <v>7255</v>
      </c>
    </row>
    <row r="102" spans="1:10" ht="31.5">
      <c r="A102" s="93" t="s">
        <v>98</v>
      </c>
      <c r="B102" s="91">
        <v>954</v>
      </c>
      <c r="C102" s="92" t="s">
        <v>52</v>
      </c>
      <c r="D102" s="92" t="s">
        <v>71</v>
      </c>
      <c r="E102" s="92" t="s">
        <v>106</v>
      </c>
      <c r="F102" s="92" t="s">
        <v>100</v>
      </c>
      <c r="G102" s="92" t="s">
        <v>47</v>
      </c>
      <c r="H102" s="92" t="s">
        <v>128</v>
      </c>
      <c r="I102" s="91"/>
      <c r="J102" s="94">
        <f>J103</f>
        <v>5353</v>
      </c>
    </row>
    <row r="103" spans="1:10" ht="48.75" customHeight="1">
      <c r="A103" s="93" t="s">
        <v>82</v>
      </c>
      <c r="B103" s="91">
        <v>954</v>
      </c>
      <c r="C103" s="92" t="s">
        <v>52</v>
      </c>
      <c r="D103" s="92" t="s">
        <v>71</v>
      </c>
      <c r="E103" s="92" t="s">
        <v>106</v>
      </c>
      <c r="F103" s="92" t="s">
        <v>100</v>
      </c>
      <c r="G103" s="92" t="s">
        <v>47</v>
      </c>
      <c r="H103" s="92" t="s">
        <v>128</v>
      </c>
      <c r="I103" s="91">
        <v>240</v>
      </c>
      <c r="J103" s="94">
        <f>4744-375-19+1003</f>
        <v>5353</v>
      </c>
    </row>
    <row r="104" spans="1:10" ht="33.75" customHeight="1">
      <c r="A104" s="93" t="s">
        <v>183</v>
      </c>
      <c r="B104" s="91">
        <v>954</v>
      </c>
      <c r="C104" s="92" t="s">
        <v>52</v>
      </c>
      <c r="D104" s="92" t="s">
        <v>184</v>
      </c>
      <c r="E104" s="92"/>
      <c r="F104" s="92"/>
      <c r="G104" s="92"/>
      <c r="H104" s="92"/>
      <c r="I104" s="91"/>
      <c r="J104" s="94">
        <f>J105</f>
        <v>980</v>
      </c>
    </row>
    <row r="105" spans="1:10" ht="48.75" customHeight="1">
      <c r="A105" s="93" t="s">
        <v>102</v>
      </c>
      <c r="B105" s="91">
        <v>954</v>
      </c>
      <c r="C105" s="92" t="s">
        <v>52</v>
      </c>
      <c r="D105" s="92" t="s">
        <v>184</v>
      </c>
      <c r="E105" s="92" t="s">
        <v>106</v>
      </c>
      <c r="F105" s="92"/>
      <c r="G105" s="92"/>
      <c r="H105" s="92"/>
      <c r="I105" s="91"/>
      <c r="J105" s="94">
        <f>J106</f>
        <v>980</v>
      </c>
    </row>
    <row r="106" spans="1:10" ht="48.75" customHeight="1">
      <c r="A106" s="93" t="s">
        <v>60</v>
      </c>
      <c r="B106" s="91">
        <v>954</v>
      </c>
      <c r="C106" s="92" t="s">
        <v>52</v>
      </c>
      <c r="D106" s="92" t="s">
        <v>184</v>
      </c>
      <c r="E106" s="92" t="s">
        <v>106</v>
      </c>
      <c r="F106" s="92"/>
      <c r="G106" s="92"/>
      <c r="H106" s="92"/>
      <c r="I106" s="91"/>
      <c r="J106" s="94">
        <f>J107</f>
        <v>980</v>
      </c>
    </row>
    <row r="107" spans="1:10" ht="48.75" customHeight="1">
      <c r="A107" s="60" t="s">
        <v>148</v>
      </c>
      <c r="B107" s="69">
        <v>954</v>
      </c>
      <c r="C107" s="70" t="s">
        <v>52</v>
      </c>
      <c r="D107" s="70" t="s">
        <v>184</v>
      </c>
      <c r="E107" s="70" t="s">
        <v>106</v>
      </c>
      <c r="F107" s="70" t="s">
        <v>99</v>
      </c>
      <c r="G107" s="70" t="s">
        <v>52</v>
      </c>
      <c r="H107" s="70"/>
      <c r="I107" s="69"/>
      <c r="J107" s="74">
        <f>J108</f>
        <v>980</v>
      </c>
    </row>
    <row r="108" spans="1:10" ht="43.5" customHeight="1">
      <c r="A108" s="60" t="s">
        <v>149</v>
      </c>
      <c r="B108" s="69">
        <v>954</v>
      </c>
      <c r="C108" s="70" t="s">
        <v>52</v>
      </c>
      <c r="D108" s="70" t="s">
        <v>184</v>
      </c>
      <c r="E108" s="70" t="s">
        <v>106</v>
      </c>
      <c r="F108" s="70" t="s">
        <v>99</v>
      </c>
      <c r="G108" s="70" t="s">
        <v>52</v>
      </c>
      <c r="H108" s="70" t="s">
        <v>150</v>
      </c>
      <c r="I108" s="69"/>
      <c r="J108" s="74">
        <f>J109</f>
        <v>980</v>
      </c>
    </row>
    <row r="109" spans="1:10" ht="47.25">
      <c r="A109" s="60" t="s">
        <v>82</v>
      </c>
      <c r="B109" s="69">
        <v>954</v>
      </c>
      <c r="C109" s="70" t="s">
        <v>52</v>
      </c>
      <c r="D109" s="70" t="s">
        <v>184</v>
      </c>
      <c r="E109" s="70" t="s">
        <v>106</v>
      </c>
      <c r="F109" s="70" t="s">
        <v>99</v>
      </c>
      <c r="G109" s="70" t="s">
        <v>52</v>
      </c>
      <c r="H109" s="70" t="s">
        <v>150</v>
      </c>
      <c r="I109" s="69">
        <v>240</v>
      </c>
      <c r="J109" s="74">
        <f>30+950</f>
        <v>980</v>
      </c>
    </row>
    <row r="110" spans="1:10" ht="15.75">
      <c r="A110" s="93" t="s">
        <v>28</v>
      </c>
      <c r="B110" s="91">
        <v>954</v>
      </c>
      <c r="C110" s="92" t="s">
        <v>72</v>
      </c>
      <c r="D110" s="92" t="s">
        <v>125</v>
      </c>
      <c r="E110" s="92"/>
      <c r="F110" s="92"/>
      <c r="G110" s="92"/>
      <c r="H110" s="92"/>
      <c r="I110" s="91"/>
      <c r="J110" s="94">
        <f>J119+J129+J111</f>
        <v>12001</v>
      </c>
    </row>
    <row r="111" spans="1:10" ht="15.75">
      <c r="A111" s="93" t="s">
        <v>174</v>
      </c>
      <c r="B111" s="91">
        <v>954</v>
      </c>
      <c r="C111" s="92" t="s">
        <v>72</v>
      </c>
      <c r="D111" s="92" t="s">
        <v>46</v>
      </c>
      <c r="E111" s="92"/>
      <c r="F111" s="92"/>
      <c r="G111" s="92"/>
      <c r="H111" s="92"/>
      <c r="I111" s="91"/>
      <c r="J111" s="94">
        <f>J112</f>
        <v>462</v>
      </c>
    </row>
    <row r="112" spans="1:10" ht="48.75" customHeight="1">
      <c r="A112" s="93" t="s">
        <v>102</v>
      </c>
      <c r="B112" s="91">
        <v>954</v>
      </c>
      <c r="C112" s="92" t="s">
        <v>72</v>
      </c>
      <c r="D112" s="92" t="s">
        <v>46</v>
      </c>
      <c r="E112" s="92" t="s">
        <v>106</v>
      </c>
      <c r="F112" s="92"/>
      <c r="G112" s="92"/>
      <c r="H112" s="92"/>
      <c r="I112" s="91"/>
      <c r="J112" s="94">
        <f>J113</f>
        <v>462</v>
      </c>
    </row>
    <row r="113" spans="1:10" ht="31.5">
      <c r="A113" s="93" t="s">
        <v>94</v>
      </c>
      <c r="B113" s="91">
        <v>954</v>
      </c>
      <c r="C113" s="92" t="s">
        <v>72</v>
      </c>
      <c r="D113" s="92" t="s">
        <v>46</v>
      </c>
      <c r="E113" s="92" t="s">
        <v>106</v>
      </c>
      <c r="F113" s="92" t="s">
        <v>100</v>
      </c>
      <c r="G113" s="92"/>
      <c r="H113" s="92"/>
      <c r="I113" s="91"/>
      <c r="J113" s="94">
        <f>J114</f>
        <v>462</v>
      </c>
    </row>
    <row r="114" spans="1:10" ht="36.75" customHeight="1">
      <c r="A114" s="60" t="s">
        <v>129</v>
      </c>
      <c r="B114" s="91">
        <v>954</v>
      </c>
      <c r="C114" s="92" t="s">
        <v>72</v>
      </c>
      <c r="D114" s="92" t="s">
        <v>46</v>
      </c>
      <c r="E114" s="92" t="s">
        <v>106</v>
      </c>
      <c r="F114" s="92" t="s">
        <v>100</v>
      </c>
      <c r="G114" s="92" t="s">
        <v>46</v>
      </c>
      <c r="H114" s="92"/>
      <c r="I114" s="91"/>
      <c r="J114" s="94">
        <f>J115+J117</f>
        <v>462</v>
      </c>
    </row>
    <row r="115" spans="1:10" ht="47.25">
      <c r="A115" s="60" t="s">
        <v>185</v>
      </c>
      <c r="B115" s="69">
        <v>954</v>
      </c>
      <c r="C115" s="70" t="s">
        <v>72</v>
      </c>
      <c r="D115" s="70" t="s">
        <v>46</v>
      </c>
      <c r="E115" s="70" t="s">
        <v>106</v>
      </c>
      <c r="F115" s="70" t="s">
        <v>100</v>
      </c>
      <c r="G115" s="70" t="s">
        <v>46</v>
      </c>
      <c r="H115" s="69" t="s">
        <v>179</v>
      </c>
      <c r="I115" s="69"/>
      <c r="J115" s="74">
        <v>127</v>
      </c>
    </row>
    <row r="116" spans="1:10" ht="47.25">
      <c r="A116" s="93" t="s">
        <v>82</v>
      </c>
      <c r="B116" s="91">
        <v>954</v>
      </c>
      <c r="C116" s="92" t="s">
        <v>72</v>
      </c>
      <c r="D116" s="92" t="s">
        <v>46</v>
      </c>
      <c r="E116" s="95">
        <v>54</v>
      </c>
      <c r="F116" s="95">
        <v>2</v>
      </c>
      <c r="G116" s="92" t="s">
        <v>46</v>
      </c>
      <c r="H116" s="95" t="s">
        <v>179</v>
      </c>
      <c r="I116" s="91">
        <v>240</v>
      </c>
      <c r="J116" s="91">
        <v>127</v>
      </c>
    </row>
    <row r="117" spans="1:10" ht="39" customHeight="1">
      <c r="A117" s="93" t="s">
        <v>132</v>
      </c>
      <c r="B117" s="91">
        <v>954</v>
      </c>
      <c r="C117" s="92" t="s">
        <v>72</v>
      </c>
      <c r="D117" s="92" t="s">
        <v>46</v>
      </c>
      <c r="E117" s="95">
        <v>54</v>
      </c>
      <c r="F117" s="95">
        <v>2</v>
      </c>
      <c r="G117" s="92" t="s">
        <v>46</v>
      </c>
      <c r="H117" s="95">
        <v>64370</v>
      </c>
      <c r="I117" s="91"/>
      <c r="J117" s="91">
        <f>J118</f>
        <v>335</v>
      </c>
    </row>
    <row r="118" spans="1:10" ht="52.5" customHeight="1">
      <c r="A118" s="93" t="s">
        <v>82</v>
      </c>
      <c r="B118" s="91">
        <v>954</v>
      </c>
      <c r="C118" s="92" t="s">
        <v>72</v>
      </c>
      <c r="D118" s="92" t="s">
        <v>46</v>
      </c>
      <c r="E118" s="95">
        <v>54</v>
      </c>
      <c r="F118" s="95">
        <v>2</v>
      </c>
      <c r="G118" s="92" t="s">
        <v>46</v>
      </c>
      <c r="H118" s="95">
        <v>64370</v>
      </c>
      <c r="I118" s="91">
        <v>240</v>
      </c>
      <c r="J118" s="91">
        <v>335</v>
      </c>
    </row>
    <row r="119" spans="1:10" ht="29.25" customHeight="1">
      <c r="A119" s="93" t="s">
        <v>29</v>
      </c>
      <c r="B119" s="91">
        <v>954</v>
      </c>
      <c r="C119" s="92" t="s">
        <v>72</v>
      </c>
      <c r="D119" s="92" t="s">
        <v>47</v>
      </c>
      <c r="E119" s="92"/>
      <c r="F119" s="92"/>
      <c r="G119" s="92"/>
      <c r="H119" s="92"/>
      <c r="I119" s="91"/>
      <c r="J119" s="94">
        <f>J121</f>
        <v>1796</v>
      </c>
    </row>
    <row r="120" spans="1:10" ht="60.75" customHeight="1">
      <c r="A120" s="93" t="s">
        <v>102</v>
      </c>
      <c r="B120" s="91">
        <v>954</v>
      </c>
      <c r="C120" s="92" t="s">
        <v>72</v>
      </c>
      <c r="D120" s="92" t="s">
        <v>47</v>
      </c>
      <c r="E120" s="92" t="s">
        <v>106</v>
      </c>
      <c r="F120" s="92"/>
      <c r="G120" s="92"/>
      <c r="H120" s="92"/>
      <c r="I120" s="91"/>
      <c r="J120" s="94">
        <f>J121</f>
        <v>1796</v>
      </c>
    </row>
    <row r="121" spans="1:10" ht="29.25" customHeight="1">
      <c r="A121" s="93" t="s">
        <v>94</v>
      </c>
      <c r="B121" s="91">
        <v>954</v>
      </c>
      <c r="C121" s="92" t="s">
        <v>72</v>
      </c>
      <c r="D121" s="92" t="s">
        <v>47</v>
      </c>
      <c r="E121" s="92" t="s">
        <v>106</v>
      </c>
      <c r="F121" s="92" t="s">
        <v>100</v>
      </c>
      <c r="G121" s="92"/>
      <c r="H121" s="92"/>
      <c r="I121" s="91"/>
      <c r="J121" s="94">
        <f>J122</f>
        <v>1796</v>
      </c>
    </row>
    <row r="122" spans="1:10" ht="36" customHeight="1">
      <c r="A122" s="60" t="s">
        <v>129</v>
      </c>
      <c r="B122" s="69">
        <v>954</v>
      </c>
      <c r="C122" s="70" t="s">
        <v>72</v>
      </c>
      <c r="D122" s="70" t="s">
        <v>47</v>
      </c>
      <c r="E122" s="70" t="s">
        <v>106</v>
      </c>
      <c r="F122" s="70" t="s">
        <v>100</v>
      </c>
      <c r="G122" s="70" t="s">
        <v>46</v>
      </c>
      <c r="H122" s="70"/>
      <c r="I122" s="69"/>
      <c r="J122" s="74">
        <f>J123+J125+J127</f>
        <v>1796</v>
      </c>
    </row>
    <row r="123" spans="1:10" ht="114" customHeight="1">
      <c r="A123" s="56" t="s">
        <v>109</v>
      </c>
      <c r="B123" s="91">
        <v>954</v>
      </c>
      <c r="C123" s="92" t="s">
        <v>72</v>
      </c>
      <c r="D123" s="92" t="s">
        <v>47</v>
      </c>
      <c r="E123" s="92" t="s">
        <v>106</v>
      </c>
      <c r="F123" s="92" t="s">
        <v>100</v>
      </c>
      <c r="G123" s="92" t="s">
        <v>46</v>
      </c>
      <c r="H123" s="92" t="s">
        <v>131</v>
      </c>
      <c r="I123" s="91"/>
      <c r="J123" s="94">
        <f>J124</f>
        <v>223</v>
      </c>
    </row>
    <row r="124" spans="1:10" ht="15.75">
      <c r="A124" s="93" t="s">
        <v>78</v>
      </c>
      <c r="B124" s="91">
        <v>954</v>
      </c>
      <c r="C124" s="92" t="s">
        <v>72</v>
      </c>
      <c r="D124" s="92" t="s">
        <v>47</v>
      </c>
      <c r="E124" s="92" t="s">
        <v>106</v>
      </c>
      <c r="F124" s="92" t="s">
        <v>100</v>
      </c>
      <c r="G124" s="92" t="s">
        <v>46</v>
      </c>
      <c r="H124" s="92" t="s">
        <v>131</v>
      </c>
      <c r="I124" s="91">
        <v>540</v>
      </c>
      <c r="J124" s="94">
        <v>223</v>
      </c>
    </row>
    <row r="125" spans="1:10" ht="70.5" customHeight="1">
      <c r="A125" s="93" t="s">
        <v>96</v>
      </c>
      <c r="B125" s="91">
        <v>954</v>
      </c>
      <c r="C125" s="92" t="s">
        <v>72</v>
      </c>
      <c r="D125" s="92" t="s">
        <v>47</v>
      </c>
      <c r="E125" s="92" t="s">
        <v>106</v>
      </c>
      <c r="F125" s="92" t="s">
        <v>100</v>
      </c>
      <c r="G125" s="92" t="s">
        <v>46</v>
      </c>
      <c r="H125" s="92" t="s">
        <v>130</v>
      </c>
      <c r="I125" s="91"/>
      <c r="J125" s="94">
        <f>J126</f>
        <v>1243</v>
      </c>
    </row>
    <row r="126" spans="1:10" ht="63">
      <c r="A126" s="93" t="s">
        <v>95</v>
      </c>
      <c r="B126" s="91">
        <v>954</v>
      </c>
      <c r="C126" s="92" t="s">
        <v>72</v>
      </c>
      <c r="D126" s="92" t="s">
        <v>47</v>
      </c>
      <c r="E126" s="92" t="s">
        <v>106</v>
      </c>
      <c r="F126" s="92" t="s">
        <v>100</v>
      </c>
      <c r="G126" s="92" t="s">
        <v>46</v>
      </c>
      <c r="H126" s="92" t="s">
        <v>130</v>
      </c>
      <c r="I126" s="91">
        <v>810</v>
      </c>
      <c r="J126" s="94">
        <v>1243</v>
      </c>
    </row>
    <row r="127" spans="1:10" ht="31.5">
      <c r="A127" s="93" t="s">
        <v>132</v>
      </c>
      <c r="B127" s="91">
        <v>954</v>
      </c>
      <c r="C127" s="92" t="s">
        <v>72</v>
      </c>
      <c r="D127" s="92" t="s">
        <v>47</v>
      </c>
      <c r="E127" s="95">
        <v>54</v>
      </c>
      <c r="F127" s="91">
        <v>2</v>
      </c>
      <c r="G127" s="92" t="s">
        <v>46</v>
      </c>
      <c r="H127" s="95">
        <v>64370</v>
      </c>
      <c r="I127" s="91"/>
      <c r="J127" s="91">
        <f>J128</f>
        <v>330</v>
      </c>
    </row>
    <row r="128" spans="1:10" ht="47.25">
      <c r="A128" s="93" t="s">
        <v>82</v>
      </c>
      <c r="B128" s="91">
        <v>954</v>
      </c>
      <c r="C128" s="92" t="s">
        <v>72</v>
      </c>
      <c r="D128" s="92" t="s">
        <v>47</v>
      </c>
      <c r="E128" s="95">
        <v>54</v>
      </c>
      <c r="F128" s="91">
        <v>2</v>
      </c>
      <c r="G128" s="92" t="s">
        <v>46</v>
      </c>
      <c r="H128" s="95">
        <v>64370</v>
      </c>
      <c r="I128" s="91">
        <v>240</v>
      </c>
      <c r="J128" s="91">
        <v>330</v>
      </c>
    </row>
    <row r="129" spans="1:10" ht="15.75">
      <c r="A129" s="93" t="s">
        <v>30</v>
      </c>
      <c r="B129" s="91">
        <v>954</v>
      </c>
      <c r="C129" s="92" t="s">
        <v>72</v>
      </c>
      <c r="D129" s="92" t="s">
        <v>62</v>
      </c>
      <c r="E129" s="92"/>
      <c r="F129" s="92"/>
      <c r="G129" s="92"/>
      <c r="H129" s="92"/>
      <c r="I129" s="91"/>
      <c r="J129" s="94">
        <f>J130</f>
        <v>9743</v>
      </c>
    </row>
    <row r="130" spans="1:10" ht="48" customHeight="1">
      <c r="A130" s="93" t="s">
        <v>102</v>
      </c>
      <c r="B130" s="91">
        <v>954</v>
      </c>
      <c r="C130" s="92" t="s">
        <v>72</v>
      </c>
      <c r="D130" s="92" t="s">
        <v>62</v>
      </c>
      <c r="E130" s="92" t="s">
        <v>106</v>
      </c>
      <c r="F130" s="92"/>
      <c r="G130" s="92"/>
      <c r="H130" s="92"/>
      <c r="I130" s="91"/>
      <c r="J130" s="94">
        <f>J131</f>
        <v>9743</v>
      </c>
    </row>
    <row r="131" spans="1:10" ht="31.5">
      <c r="A131" s="93" t="s">
        <v>94</v>
      </c>
      <c r="B131" s="91">
        <v>954</v>
      </c>
      <c r="C131" s="92" t="s">
        <v>72</v>
      </c>
      <c r="D131" s="92" t="s">
        <v>62</v>
      </c>
      <c r="E131" s="92" t="s">
        <v>106</v>
      </c>
      <c r="F131" s="92" t="s">
        <v>100</v>
      </c>
      <c r="G131" s="92"/>
      <c r="H131" s="92"/>
      <c r="I131" s="91"/>
      <c r="J131" s="94">
        <f>J132</f>
        <v>9743</v>
      </c>
    </row>
    <row r="132" spans="1:10" ht="31.5">
      <c r="A132" s="60" t="s">
        <v>129</v>
      </c>
      <c r="B132" s="69">
        <v>954</v>
      </c>
      <c r="C132" s="70" t="s">
        <v>72</v>
      </c>
      <c r="D132" s="70" t="s">
        <v>47</v>
      </c>
      <c r="E132" s="70" t="s">
        <v>106</v>
      </c>
      <c r="F132" s="70" t="s">
        <v>100</v>
      </c>
      <c r="G132" s="70" t="s">
        <v>46</v>
      </c>
      <c r="H132" s="70"/>
      <c r="I132" s="69"/>
      <c r="J132" s="74">
        <f>J133+J139+J135+J137</f>
        <v>9743</v>
      </c>
    </row>
    <row r="133" spans="1:10" ht="47.25">
      <c r="A133" s="93" t="s">
        <v>97</v>
      </c>
      <c r="B133" s="91">
        <v>954</v>
      </c>
      <c r="C133" s="92" t="s">
        <v>72</v>
      </c>
      <c r="D133" s="92" t="s">
        <v>62</v>
      </c>
      <c r="E133" s="92" t="s">
        <v>106</v>
      </c>
      <c r="F133" s="92" t="s">
        <v>100</v>
      </c>
      <c r="G133" s="92" t="s">
        <v>46</v>
      </c>
      <c r="H133" s="92" t="s">
        <v>133</v>
      </c>
      <c r="I133" s="91"/>
      <c r="J133" s="94">
        <f>J134</f>
        <v>2526</v>
      </c>
    </row>
    <row r="134" spans="1:10" ht="47.25" customHeight="1">
      <c r="A134" s="93" t="s">
        <v>82</v>
      </c>
      <c r="B134" s="91">
        <v>954</v>
      </c>
      <c r="C134" s="92" t="s">
        <v>72</v>
      </c>
      <c r="D134" s="92" t="s">
        <v>62</v>
      </c>
      <c r="E134" s="92" t="s">
        <v>106</v>
      </c>
      <c r="F134" s="92" t="s">
        <v>100</v>
      </c>
      <c r="G134" s="92" t="s">
        <v>46</v>
      </c>
      <c r="H134" s="92" t="s">
        <v>133</v>
      </c>
      <c r="I134" s="91">
        <v>240</v>
      </c>
      <c r="J134" s="94">
        <f>1400+300+50+326+450</f>
        <v>2526</v>
      </c>
    </row>
    <row r="135" spans="1:10" ht="47.25">
      <c r="A135" s="93" t="s">
        <v>97</v>
      </c>
      <c r="B135" s="91">
        <v>954</v>
      </c>
      <c r="C135" s="92" t="s">
        <v>72</v>
      </c>
      <c r="D135" s="92" t="s">
        <v>62</v>
      </c>
      <c r="E135" s="92" t="s">
        <v>106</v>
      </c>
      <c r="F135" s="92" t="s">
        <v>100</v>
      </c>
      <c r="G135" s="92" t="s">
        <v>46</v>
      </c>
      <c r="H135" s="92" t="s">
        <v>172</v>
      </c>
      <c r="I135" s="91"/>
      <c r="J135" s="94">
        <f>J136</f>
        <v>133</v>
      </c>
    </row>
    <row r="136" spans="1:10" ht="45" customHeight="1">
      <c r="A136" s="93" t="s">
        <v>82</v>
      </c>
      <c r="B136" s="91">
        <v>954</v>
      </c>
      <c r="C136" s="92" t="s">
        <v>72</v>
      </c>
      <c r="D136" s="92" t="s">
        <v>62</v>
      </c>
      <c r="E136" s="92" t="s">
        <v>106</v>
      </c>
      <c r="F136" s="92" t="s">
        <v>100</v>
      </c>
      <c r="G136" s="92" t="s">
        <v>46</v>
      </c>
      <c r="H136" s="92" t="s">
        <v>172</v>
      </c>
      <c r="I136" s="91">
        <v>240</v>
      </c>
      <c r="J136" s="94">
        <v>133</v>
      </c>
    </row>
    <row r="137" spans="1:10" ht="31.5">
      <c r="A137" s="93" t="s">
        <v>176</v>
      </c>
      <c r="B137" s="91">
        <v>954</v>
      </c>
      <c r="C137" s="92" t="s">
        <v>72</v>
      </c>
      <c r="D137" s="92" t="s">
        <v>62</v>
      </c>
      <c r="E137" s="92" t="s">
        <v>106</v>
      </c>
      <c r="F137" s="92" t="s">
        <v>100</v>
      </c>
      <c r="G137" s="92" t="s">
        <v>46</v>
      </c>
      <c r="H137" s="92" t="s">
        <v>175</v>
      </c>
      <c r="I137" s="91"/>
      <c r="J137" s="94">
        <f>J138</f>
        <v>5893</v>
      </c>
    </row>
    <row r="138" spans="1:10" ht="47.25">
      <c r="A138" s="93" t="s">
        <v>82</v>
      </c>
      <c r="B138" s="91">
        <v>954</v>
      </c>
      <c r="C138" s="92" t="s">
        <v>72</v>
      </c>
      <c r="D138" s="92" t="s">
        <v>62</v>
      </c>
      <c r="E138" s="92" t="s">
        <v>106</v>
      </c>
      <c r="F138" s="92" t="s">
        <v>100</v>
      </c>
      <c r="G138" s="92" t="s">
        <v>46</v>
      </c>
      <c r="H138" s="92" t="s">
        <v>175</v>
      </c>
      <c r="I138" s="91">
        <v>240</v>
      </c>
      <c r="J138" s="94">
        <f>1888+1400+1405+1200</f>
        <v>5893</v>
      </c>
    </row>
    <row r="139" spans="1:10" ht="30" customHeight="1">
      <c r="A139" s="93" t="s">
        <v>92</v>
      </c>
      <c r="B139" s="91">
        <v>954</v>
      </c>
      <c r="C139" s="92" t="s">
        <v>72</v>
      </c>
      <c r="D139" s="92" t="s">
        <v>62</v>
      </c>
      <c r="E139" s="92" t="s">
        <v>106</v>
      </c>
      <c r="F139" s="92" t="s">
        <v>100</v>
      </c>
      <c r="G139" s="92" t="s">
        <v>46</v>
      </c>
      <c r="H139" s="92" t="s">
        <v>134</v>
      </c>
      <c r="I139" s="91"/>
      <c r="J139" s="94">
        <f>J140</f>
        <v>1191</v>
      </c>
    </row>
    <row r="140" spans="1:10" ht="47.25">
      <c r="A140" s="93" t="s">
        <v>82</v>
      </c>
      <c r="B140" s="91">
        <v>954</v>
      </c>
      <c r="C140" s="92" t="s">
        <v>72</v>
      </c>
      <c r="D140" s="92" t="s">
        <v>62</v>
      </c>
      <c r="E140" s="92" t="s">
        <v>106</v>
      </c>
      <c r="F140" s="92" t="s">
        <v>100</v>
      </c>
      <c r="G140" s="92" t="s">
        <v>46</v>
      </c>
      <c r="H140" s="92" t="s">
        <v>134</v>
      </c>
      <c r="I140" s="91">
        <v>240</v>
      </c>
      <c r="J140" s="94">
        <f>100+15+130+12+400+200+200+50+35+25-455-185+52+613-1</f>
        <v>1191</v>
      </c>
    </row>
    <row r="141" spans="1:10" ht="15.75">
      <c r="A141" s="93" t="s">
        <v>31</v>
      </c>
      <c r="B141" s="91">
        <v>954</v>
      </c>
      <c r="C141" s="92" t="s">
        <v>73</v>
      </c>
      <c r="D141" s="92" t="s">
        <v>125</v>
      </c>
      <c r="E141" s="92"/>
      <c r="F141" s="92"/>
      <c r="G141" s="92"/>
      <c r="H141" s="92"/>
      <c r="I141" s="91"/>
      <c r="J141" s="94">
        <f>J144</f>
        <v>270</v>
      </c>
    </row>
    <row r="142" spans="1:10" ht="38.25" customHeight="1">
      <c r="A142" s="93" t="s">
        <v>32</v>
      </c>
      <c r="B142" s="91">
        <v>954</v>
      </c>
      <c r="C142" s="92" t="s">
        <v>73</v>
      </c>
      <c r="D142" s="92" t="s">
        <v>73</v>
      </c>
      <c r="E142" s="92"/>
      <c r="F142" s="92"/>
      <c r="G142" s="92"/>
      <c r="H142" s="92"/>
      <c r="I142" s="91"/>
      <c r="J142" s="94">
        <f>J144</f>
        <v>270</v>
      </c>
    </row>
    <row r="143" spans="1:10" ht="48.75" customHeight="1">
      <c r="A143" s="93" t="s">
        <v>102</v>
      </c>
      <c r="B143" s="91">
        <v>954</v>
      </c>
      <c r="C143" s="92" t="s">
        <v>73</v>
      </c>
      <c r="D143" s="92" t="s">
        <v>73</v>
      </c>
      <c r="E143" s="92" t="s">
        <v>106</v>
      </c>
      <c r="F143" s="92"/>
      <c r="G143" s="92"/>
      <c r="H143" s="92"/>
      <c r="I143" s="91"/>
      <c r="J143" s="94">
        <f>J145</f>
        <v>270</v>
      </c>
    </row>
    <row r="144" spans="1:10" ht="38.25" customHeight="1">
      <c r="A144" s="93" t="s">
        <v>74</v>
      </c>
      <c r="B144" s="91">
        <v>954</v>
      </c>
      <c r="C144" s="92" t="s">
        <v>73</v>
      </c>
      <c r="D144" s="92" t="s">
        <v>73</v>
      </c>
      <c r="E144" s="92" t="s">
        <v>106</v>
      </c>
      <c r="F144" s="92" t="s">
        <v>101</v>
      </c>
      <c r="G144" s="92"/>
      <c r="H144" s="92"/>
      <c r="I144" s="91"/>
      <c r="J144" s="94">
        <f>J145</f>
        <v>270</v>
      </c>
    </row>
    <row r="145" spans="1:10" ht="63">
      <c r="A145" s="93" t="s">
        <v>141</v>
      </c>
      <c r="B145" s="91">
        <v>954</v>
      </c>
      <c r="C145" s="92" t="s">
        <v>73</v>
      </c>
      <c r="D145" s="92" t="s">
        <v>73</v>
      </c>
      <c r="E145" s="92" t="s">
        <v>106</v>
      </c>
      <c r="F145" s="92" t="s">
        <v>101</v>
      </c>
      <c r="G145" s="92" t="s">
        <v>46</v>
      </c>
      <c r="H145" s="92"/>
      <c r="I145" s="91"/>
      <c r="J145" s="94">
        <f>J146</f>
        <v>270</v>
      </c>
    </row>
    <row r="146" spans="1:10" ht="47.25">
      <c r="A146" s="93" t="s">
        <v>75</v>
      </c>
      <c r="B146" s="91">
        <v>954</v>
      </c>
      <c r="C146" s="92" t="s">
        <v>73</v>
      </c>
      <c r="D146" s="92" t="s">
        <v>73</v>
      </c>
      <c r="E146" s="92" t="s">
        <v>106</v>
      </c>
      <c r="F146" s="92" t="s">
        <v>101</v>
      </c>
      <c r="G146" s="92" t="s">
        <v>46</v>
      </c>
      <c r="H146" s="92" t="s">
        <v>142</v>
      </c>
      <c r="I146" s="91"/>
      <c r="J146" s="94">
        <f>J148+J147</f>
        <v>270</v>
      </c>
    </row>
    <row r="147" spans="1:10" ht="63">
      <c r="A147" s="93" t="s">
        <v>180</v>
      </c>
      <c r="B147" s="91">
        <v>954</v>
      </c>
      <c r="C147" s="92" t="s">
        <v>73</v>
      </c>
      <c r="D147" s="92" t="s">
        <v>73</v>
      </c>
      <c r="E147" s="92" t="s">
        <v>106</v>
      </c>
      <c r="F147" s="92" t="s">
        <v>101</v>
      </c>
      <c r="G147" s="92" t="s">
        <v>46</v>
      </c>
      <c r="H147" s="92" t="s">
        <v>142</v>
      </c>
      <c r="I147" s="91">
        <v>110</v>
      </c>
      <c r="J147" s="94">
        <v>100</v>
      </c>
    </row>
    <row r="148" spans="1:10" ht="54.75" customHeight="1">
      <c r="A148" s="93" t="s">
        <v>82</v>
      </c>
      <c r="B148" s="91">
        <v>954</v>
      </c>
      <c r="C148" s="92" t="s">
        <v>73</v>
      </c>
      <c r="D148" s="92" t="s">
        <v>73</v>
      </c>
      <c r="E148" s="92" t="s">
        <v>106</v>
      </c>
      <c r="F148" s="92" t="s">
        <v>101</v>
      </c>
      <c r="G148" s="92" t="s">
        <v>46</v>
      </c>
      <c r="H148" s="92" t="s">
        <v>142</v>
      </c>
      <c r="I148" s="91">
        <v>240</v>
      </c>
      <c r="J148" s="94">
        <f>270-100</f>
        <v>170</v>
      </c>
    </row>
    <row r="149" spans="1:10" ht="15.75">
      <c r="A149" s="93" t="s">
        <v>76</v>
      </c>
      <c r="B149" s="91">
        <v>954</v>
      </c>
      <c r="C149" s="92" t="s">
        <v>77</v>
      </c>
      <c r="D149" s="92" t="s">
        <v>125</v>
      </c>
      <c r="E149" s="92"/>
      <c r="F149" s="92"/>
      <c r="G149" s="92"/>
      <c r="H149" s="92"/>
      <c r="I149" s="91"/>
      <c r="J149" s="94">
        <f>J150</f>
        <v>22972</v>
      </c>
    </row>
    <row r="150" spans="1:10" ht="15.75">
      <c r="A150" s="93" t="s">
        <v>34</v>
      </c>
      <c r="B150" s="91">
        <v>954</v>
      </c>
      <c r="C150" s="92" t="s">
        <v>77</v>
      </c>
      <c r="D150" s="92" t="s">
        <v>46</v>
      </c>
      <c r="E150" s="92"/>
      <c r="F150" s="92"/>
      <c r="G150" s="92"/>
      <c r="H150" s="92"/>
      <c r="I150" s="91"/>
      <c r="J150" s="94">
        <f>J151</f>
        <v>22972</v>
      </c>
    </row>
    <row r="151" spans="1:10" ht="31.5" customHeight="1">
      <c r="A151" s="93" t="s">
        <v>102</v>
      </c>
      <c r="B151" s="91">
        <v>954</v>
      </c>
      <c r="C151" s="92" t="s">
        <v>77</v>
      </c>
      <c r="D151" s="92" t="s">
        <v>46</v>
      </c>
      <c r="E151" s="92" t="s">
        <v>106</v>
      </c>
      <c r="F151" s="92"/>
      <c r="G151" s="92"/>
      <c r="H151" s="92"/>
      <c r="I151" s="91"/>
      <c r="J151" s="94">
        <f>J152</f>
        <v>22972</v>
      </c>
    </row>
    <row r="152" spans="1:10" ht="31.5">
      <c r="A152" s="93" t="s">
        <v>74</v>
      </c>
      <c r="B152" s="91">
        <v>954</v>
      </c>
      <c r="C152" s="92" t="s">
        <v>77</v>
      </c>
      <c r="D152" s="92" t="s">
        <v>46</v>
      </c>
      <c r="E152" s="92" t="s">
        <v>106</v>
      </c>
      <c r="F152" s="92" t="s">
        <v>101</v>
      </c>
      <c r="G152" s="92"/>
      <c r="H152" s="92"/>
      <c r="I152" s="91"/>
      <c r="J152" s="94">
        <f>J153</f>
        <v>22972</v>
      </c>
    </row>
    <row r="153" spans="1:10" ht="31.5">
      <c r="A153" s="93" t="s">
        <v>139</v>
      </c>
      <c r="B153" s="91">
        <v>954</v>
      </c>
      <c r="C153" s="92" t="s">
        <v>77</v>
      </c>
      <c r="D153" s="92" t="s">
        <v>46</v>
      </c>
      <c r="E153" s="92" t="s">
        <v>106</v>
      </c>
      <c r="F153" s="92" t="s">
        <v>101</v>
      </c>
      <c r="G153" s="92" t="s">
        <v>47</v>
      </c>
      <c r="H153" s="92"/>
      <c r="I153" s="91"/>
      <c r="J153" s="94">
        <f>J154+J156+J158</f>
        <v>22972</v>
      </c>
    </row>
    <row r="154" spans="1:10" ht="31.5">
      <c r="A154" s="93" t="s">
        <v>120</v>
      </c>
      <c r="B154" s="91">
        <v>954</v>
      </c>
      <c r="C154" s="92" t="s">
        <v>77</v>
      </c>
      <c r="D154" s="92" t="s">
        <v>46</v>
      </c>
      <c r="E154" s="92" t="s">
        <v>106</v>
      </c>
      <c r="F154" s="92" t="s">
        <v>101</v>
      </c>
      <c r="G154" s="92" t="s">
        <v>47</v>
      </c>
      <c r="H154" s="92" t="s">
        <v>153</v>
      </c>
      <c r="I154" s="91"/>
      <c r="J154" s="94">
        <f>J155</f>
        <v>66</v>
      </c>
    </row>
    <row r="155" spans="1:10" ht="15.75">
      <c r="A155" s="93" t="s">
        <v>78</v>
      </c>
      <c r="B155" s="91">
        <v>954</v>
      </c>
      <c r="C155" s="92" t="s">
        <v>77</v>
      </c>
      <c r="D155" s="92" t="s">
        <v>46</v>
      </c>
      <c r="E155" s="92" t="s">
        <v>106</v>
      </c>
      <c r="F155" s="92" t="s">
        <v>101</v>
      </c>
      <c r="G155" s="92" t="s">
        <v>47</v>
      </c>
      <c r="H155" s="92" t="s">
        <v>153</v>
      </c>
      <c r="I155" s="91">
        <v>540</v>
      </c>
      <c r="J155" s="94">
        <v>66</v>
      </c>
    </row>
    <row r="156" spans="1:10" ht="31.5">
      <c r="A156" s="96" t="s">
        <v>79</v>
      </c>
      <c r="B156" s="91">
        <v>954</v>
      </c>
      <c r="C156" s="92" t="s">
        <v>77</v>
      </c>
      <c r="D156" s="92" t="s">
        <v>46</v>
      </c>
      <c r="E156" s="92" t="s">
        <v>106</v>
      </c>
      <c r="F156" s="92" t="s">
        <v>101</v>
      </c>
      <c r="G156" s="92" t="s">
        <v>47</v>
      </c>
      <c r="H156" s="92" t="s">
        <v>154</v>
      </c>
      <c r="I156" s="91"/>
      <c r="J156" s="94">
        <f>J157</f>
        <v>15560</v>
      </c>
    </row>
    <row r="157" spans="1:11" ht="15.75">
      <c r="A157" s="90" t="s">
        <v>80</v>
      </c>
      <c r="B157" s="91">
        <v>954</v>
      </c>
      <c r="C157" s="92" t="s">
        <v>77</v>
      </c>
      <c r="D157" s="92" t="s">
        <v>46</v>
      </c>
      <c r="E157" s="92" t="s">
        <v>106</v>
      </c>
      <c r="F157" s="92" t="s">
        <v>101</v>
      </c>
      <c r="G157" s="92" t="s">
        <v>47</v>
      </c>
      <c r="H157" s="92" t="s">
        <v>154</v>
      </c>
      <c r="I157" s="91">
        <v>610</v>
      </c>
      <c r="J157" s="94">
        <f>1106+10724+3150+580</f>
        <v>15560</v>
      </c>
      <c r="K157" s="59"/>
    </row>
    <row r="158" spans="1:10" ht="31.5">
      <c r="A158" s="96" t="s">
        <v>81</v>
      </c>
      <c r="B158" s="91">
        <v>954</v>
      </c>
      <c r="C158" s="92" t="s">
        <v>77</v>
      </c>
      <c r="D158" s="92" t="s">
        <v>46</v>
      </c>
      <c r="E158" s="92" t="s">
        <v>106</v>
      </c>
      <c r="F158" s="92" t="s">
        <v>101</v>
      </c>
      <c r="G158" s="92" t="s">
        <v>47</v>
      </c>
      <c r="H158" s="92" t="s">
        <v>155</v>
      </c>
      <c r="I158" s="91"/>
      <c r="J158" s="94">
        <f>J159</f>
        <v>7346</v>
      </c>
    </row>
    <row r="159" spans="1:10" ht="30.75" customHeight="1">
      <c r="A159" s="90" t="s">
        <v>80</v>
      </c>
      <c r="B159" s="91">
        <v>954</v>
      </c>
      <c r="C159" s="92" t="s">
        <v>77</v>
      </c>
      <c r="D159" s="92" t="s">
        <v>46</v>
      </c>
      <c r="E159" s="92" t="s">
        <v>106</v>
      </c>
      <c r="F159" s="92" t="s">
        <v>101</v>
      </c>
      <c r="G159" s="92" t="s">
        <v>47</v>
      </c>
      <c r="H159" s="92" t="s">
        <v>155</v>
      </c>
      <c r="I159" s="91">
        <v>610</v>
      </c>
      <c r="J159" s="94">
        <f>570+5065+1456+215+40</f>
        <v>7346</v>
      </c>
    </row>
    <row r="160" spans="1:10" ht="15.75">
      <c r="A160" s="93" t="s">
        <v>35</v>
      </c>
      <c r="B160" s="91">
        <v>954</v>
      </c>
      <c r="C160" s="92">
        <v>10</v>
      </c>
      <c r="D160" s="92" t="s">
        <v>125</v>
      </c>
      <c r="E160" s="92"/>
      <c r="F160" s="92"/>
      <c r="G160" s="92"/>
      <c r="H160" s="92"/>
      <c r="I160" s="91"/>
      <c r="J160" s="94">
        <f>J167+J173+J161</f>
        <v>15894</v>
      </c>
    </row>
    <row r="161" spans="1:10" ht="15.75">
      <c r="A161" s="97" t="s">
        <v>105</v>
      </c>
      <c r="B161" s="91">
        <v>954</v>
      </c>
      <c r="C161" s="92" t="s">
        <v>64</v>
      </c>
      <c r="D161" s="92" t="s">
        <v>46</v>
      </c>
      <c r="E161" s="92"/>
      <c r="F161" s="92"/>
      <c r="G161" s="92"/>
      <c r="H161" s="91"/>
      <c r="I161" s="91"/>
      <c r="J161" s="98">
        <f>J162</f>
        <v>365</v>
      </c>
    </row>
    <row r="162" spans="1:10" ht="52.5" customHeight="1">
      <c r="A162" s="93" t="s">
        <v>102</v>
      </c>
      <c r="B162" s="91">
        <v>954</v>
      </c>
      <c r="C162" s="92" t="s">
        <v>64</v>
      </c>
      <c r="D162" s="92" t="s">
        <v>46</v>
      </c>
      <c r="E162" s="92" t="s">
        <v>106</v>
      </c>
      <c r="F162" s="92"/>
      <c r="G162" s="92"/>
      <c r="H162" s="92"/>
      <c r="I162" s="91"/>
      <c r="J162" s="94">
        <f>J163</f>
        <v>365</v>
      </c>
    </row>
    <row r="163" spans="1:10" ht="31.5">
      <c r="A163" s="93" t="s">
        <v>74</v>
      </c>
      <c r="B163" s="91">
        <v>954</v>
      </c>
      <c r="C163" s="92" t="s">
        <v>64</v>
      </c>
      <c r="D163" s="92" t="s">
        <v>46</v>
      </c>
      <c r="E163" s="92" t="s">
        <v>106</v>
      </c>
      <c r="F163" s="92" t="s">
        <v>101</v>
      </c>
      <c r="G163" s="92"/>
      <c r="H163" s="92"/>
      <c r="I163" s="91"/>
      <c r="J163" s="94">
        <f>J165</f>
        <v>365</v>
      </c>
    </row>
    <row r="164" spans="1:10" ht="63">
      <c r="A164" s="111" t="s">
        <v>173</v>
      </c>
      <c r="B164" s="91">
        <v>954</v>
      </c>
      <c r="C164" s="92" t="s">
        <v>64</v>
      </c>
      <c r="D164" s="92" t="s">
        <v>46</v>
      </c>
      <c r="E164" s="92" t="s">
        <v>106</v>
      </c>
      <c r="F164" s="92" t="s">
        <v>101</v>
      </c>
      <c r="G164" s="92" t="s">
        <v>52</v>
      </c>
      <c r="H164" s="92"/>
      <c r="I164" s="91"/>
      <c r="J164" s="94">
        <f>J165</f>
        <v>365</v>
      </c>
    </row>
    <row r="165" spans="1:10" ht="52.5" customHeight="1">
      <c r="A165" s="60" t="s">
        <v>108</v>
      </c>
      <c r="B165" s="91">
        <v>954</v>
      </c>
      <c r="C165" s="92" t="s">
        <v>64</v>
      </c>
      <c r="D165" s="92" t="s">
        <v>46</v>
      </c>
      <c r="E165" s="92" t="s">
        <v>106</v>
      </c>
      <c r="F165" s="92" t="s">
        <v>101</v>
      </c>
      <c r="G165" s="92" t="s">
        <v>52</v>
      </c>
      <c r="H165" s="92" t="s">
        <v>156</v>
      </c>
      <c r="I165" s="91"/>
      <c r="J165" s="94">
        <f>J166</f>
        <v>365</v>
      </c>
    </row>
    <row r="166" spans="1:10" ht="47.25">
      <c r="A166" s="60" t="s">
        <v>83</v>
      </c>
      <c r="B166" s="91">
        <v>954</v>
      </c>
      <c r="C166" s="92" t="s">
        <v>64</v>
      </c>
      <c r="D166" s="92" t="s">
        <v>46</v>
      </c>
      <c r="E166" s="92" t="s">
        <v>106</v>
      </c>
      <c r="F166" s="92" t="s">
        <v>101</v>
      </c>
      <c r="G166" s="92" t="s">
        <v>52</v>
      </c>
      <c r="H166" s="92" t="s">
        <v>156</v>
      </c>
      <c r="I166" s="91">
        <v>320</v>
      </c>
      <c r="J166" s="94">
        <v>365</v>
      </c>
    </row>
    <row r="167" spans="1:10" ht="15.75">
      <c r="A167" s="93" t="s">
        <v>36</v>
      </c>
      <c r="B167" s="91">
        <v>954</v>
      </c>
      <c r="C167" s="92" t="s">
        <v>64</v>
      </c>
      <c r="D167" s="92" t="s">
        <v>62</v>
      </c>
      <c r="E167" s="92"/>
      <c r="F167" s="92"/>
      <c r="G167" s="92"/>
      <c r="H167" s="92"/>
      <c r="I167" s="91"/>
      <c r="J167" s="94">
        <f>J168</f>
        <v>30</v>
      </c>
    </row>
    <row r="168" spans="1:10" ht="57" customHeight="1">
      <c r="A168" s="93" t="s">
        <v>102</v>
      </c>
      <c r="B168" s="91">
        <v>954</v>
      </c>
      <c r="C168" s="92" t="s">
        <v>64</v>
      </c>
      <c r="D168" s="92" t="s">
        <v>62</v>
      </c>
      <c r="E168" s="92" t="s">
        <v>106</v>
      </c>
      <c r="F168" s="92"/>
      <c r="G168" s="92"/>
      <c r="H168" s="92"/>
      <c r="I168" s="91"/>
      <c r="J168" s="94">
        <f>J169</f>
        <v>30</v>
      </c>
    </row>
    <row r="169" spans="1:10" ht="31.5">
      <c r="A169" s="93" t="s">
        <v>74</v>
      </c>
      <c r="B169" s="91">
        <v>954</v>
      </c>
      <c r="C169" s="92" t="s">
        <v>64</v>
      </c>
      <c r="D169" s="92" t="s">
        <v>62</v>
      </c>
      <c r="E169" s="92" t="s">
        <v>106</v>
      </c>
      <c r="F169" s="92" t="s">
        <v>101</v>
      </c>
      <c r="G169" s="92"/>
      <c r="H169" s="92"/>
      <c r="I169" s="91"/>
      <c r="J169" s="94">
        <f>J170</f>
        <v>30</v>
      </c>
    </row>
    <row r="170" spans="1:10" ht="31.5">
      <c r="A170" s="93" t="s">
        <v>140</v>
      </c>
      <c r="B170" s="91">
        <v>954</v>
      </c>
      <c r="C170" s="92" t="s">
        <v>64</v>
      </c>
      <c r="D170" s="92" t="s">
        <v>62</v>
      </c>
      <c r="E170" s="92" t="s">
        <v>106</v>
      </c>
      <c r="F170" s="92" t="s">
        <v>101</v>
      </c>
      <c r="G170" s="92" t="s">
        <v>62</v>
      </c>
      <c r="H170" s="92"/>
      <c r="I170" s="91"/>
      <c r="J170" s="94">
        <f>J171</f>
        <v>30</v>
      </c>
    </row>
    <row r="171" spans="1:10" ht="56.25" customHeight="1">
      <c r="A171" s="93" t="s">
        <v>165</v>
      </c>
      <c r="B171" s="91">
        <v>954</v>
      </c>
      <c r="C171" s="92" t="s">
        <v>64</v>
      </c>
      <c r="D171" s="92" t="s">
        <v>62</v>
      </c>
      <c r="E171" s="92" t="s">
        <v>106</v>
      </c>
      <c r="F171" s="92" t="s">
        <v>101</v>
      </c>
      <c r="G171" s="92" t="s">
        <v>62</v>
      </c>
      <c r="H171" s="92" t="s">
        <v>166</v>
      </c>
      <c r="I171" s="91"/>
      <c r="J171" s="94">
        <f>J172</f>
        <v>30</v>
      </c>
    </row>
    <row r="172" spans="1:10" ht="31.5">
      <c r="A172" s="93" t="s">
        <v>84</v>
      </c>
      <c r="B172" s="91">
        <v>954</v>
      </c>
      <c r="C172" s="92" t="s">
        <v>64</v>
      </c>
      <c r="D172" s="92" t="s">
        <v>62</v>
      </c>
      <c r="E172" s="92" t="s">
        <v>106</v>
      </c>
      <c r="F172" s="92" t="s">
        <v>101</v>
      </c>
      <c r="G172" s="92" t="s">
        <v>62</v>
      </c>
      <c r="H172" s="92" t="s">
        <v>166</v>
      </c>
      <c r="I172" s="91">
        <v>310</v>
      </c>
      <c r="J172" s="94">
        <v>30</v>
      </c>
    </row>
    <row r="173" spans="1:10" ht="31.5">
      <c r="A173" s="93" t="s">
        <v>40</v>
      </c>
      <c r="B173" s="91">
        <v>954</v>
      </c>
      <c r="C173" s="92" t="s">
        <v>64</v>
      </c>
      <c r="D173" s="92" t="s">
        <v>85</v>
      </c>
      <c r="E173" s="92"/>
      <c r="F173" s="92"/>
      <c r="G173" s="92"/>
      <c r="H173" s="92"/>
      <c r="I173" s="91"/>
      <c r="J173" s="94">
        <f>J174</f>
        <v>15499</v>
      </c>
    </row>
    <row r="174" spans="1:10" ht="52.5" customHeight="1">
      <c r="A174" s="93" t="s">
        <v>102</v>
      </c>
      <c r="B174" s="91">
        <v>954</v>
      </c>
      <c r="C174" s="92" t="s">
        <v>64</v>
      </c>
      <c r="D174" s="92" t="s">
        <v>85</v>
      </c>
      <c r="E174" s="92" t="s">
        <v>106</v>
      </c>
      <c r="F174" s="92"/>
      <c r="G174" s="92"/>
      <c r="H174" s="92"/>
      <c r="I174" s="91"/>
      <c r="J174" s="94">
        <f>J175+J181</f>
        <v>15499</v>
      </c>
    </row>
    <row r="175" spans="1:10" ht="31.5" customHeight="1">
      <c r="A175" s="93" t="s">
        <v>48</v>
      </c>
      <c r="B175" s="91">
        <v>954</v>
      </c>
      <c r="C175" s="92" t="s">
        <v>64</v>
      </c>
      <c r="D175" s="92" t="s">
        <v>85</v>
      </c>
      <c r="E175" s="92" t="s">
        <v>106</v>
      </c>
      <c r="F175" s="92" t="s">
        <v>49</v>
      </c>
      <c r="G175" s="92"/>
      <c r="H175" s="91"/>
      <c r="I175" s="91"/>
      <c r="J175" s="94">
        <f>J176</f>
        <v>15091</v>
      </c>
    </row>
    <row r="176" spans="1:10" ht="47.25">
      <c r="A176" s="93" t="s">
        <v>136</v>
      </c>
      <c r="B176" s="91">
        <v>954</v>
      </c>
      <c r="C176" s="92" t="s">
        <v>64</v>
      </c>
      <c r="D176" s="92" t="s">
        <v>85</v>
      </c>
      <c r="E176" s="92" t="s">
        <v>106</v>
      </c>
      <c r="F176" s="92" t="s">
        <v>49</v>
      </c>
      <c r="G176" s="92" t="s">
        <v>46</v>
      </c>
      <c r="H176" s="91"/>
      <c r="I176" s="91"/>
      <c r="J176" s="94">
        <f>J177+J179</f>
        <v>15091</v>
      </c>
    </row>
    <row r="177" spans="1:10" ht="15.75">
      <c r="A177" s="93" t="s">
        <v>50</v>
      </c>
      <c r="B177" s="91">
        <v>954</v>
      </c>
      <c r="C177" s="92" t="s">
        <v>64</v>
      </c>
      <c r="D177" s="92" t="s">
        <v>85</v>
      </c>
      <c r="E177" s="92" t="s">
        <v>106</v>
      </c>
      <c r="F177" s="92" t="s">
        <v>49</v>
      </c>
      <c r="G177" s="92" t="s">
        <v>46</v>
      </c>
      <c r="H177" s="95">
        <v>11010</v>
      </c>
      <c r="I177" s="91"/>
      <c r="J177" s="94">
        <f>J178</f>
        <v>2159</v>
      </c>
    </row>
    <row r="178" spans="1:10" ht="15.75">
      <c r="A178" s="91" t="s">
        <v>86</v>
      </c>
      <c r="B178" s="91">
        <v>954</v>
      </c>
      <c r="C178" s="92" t="s">
        <v>64</v>
      </c>
      <c r="D178" s="92" t="s">
        <v>85</v>
      </c>
      <c r="E178" s="92" t="s">
        <v>106</v>
      </c>
      <c r="F178" s="92" t="s">
        <v>49</v>
      </c>
      <c r="G178" s="92" t="s">
        <v>46</v>
      </c>
      <c r="H178" s="95">
        <v>11010</v>
      </c>
      <c r="I178" s="91">
        <v>360</v>
      </c>
      <c r="J178" s="94">
        <f>1771+388</f>
        <v>2159</v>
      </c>
    </row>
    <row r="179" spans="1:10" ht="33.75" customHeight="1">
      <c r="A179" s="93" t="s">
        <v>53</v>
      </c>
      <c r="B179" s="91">
        <v>954</v>
      </c>
      <c r="C179" s="92" t="s">
        <v>64</v>
      </c>
      <c r="D179" s="92" t="s">
        <v>85</v>
      </c>
      <c r="E179" s="92" t="s">
        <v>106</v>
      </c>
      <c r="F179" s="92" t="s">
        <v>49</v>
      </c>
      <c r="G179" s="92" t="s">
        <v>46</v>
      </c>
      <c r="H179" s="95">
        <v>11040</v>
      </c>
      <c r="I179" s="91"/>
      <c r="J179" s="94">
        <f>J180</f>
        <v>12932</v>
      </c>
    </row>
    <row r="180" spans="1:10" ht="25.5" customHeight="1">
      <c r="A180" s="91" t="s">
        <v>86</v>
      </c>
      <c r="B180" s="91">
        <v>954</v>
      </c>
      <c r="C180" s="92" t="s">
        <v>64</v>
      </c>
      <c r="D180" s="92" t="s">
        <v>85</v>
      </c>
      <c r="E180" s="92" t="s">
        <v>106</v>
      </c>
      <c r="F180" s="92" t="s">
        <v>49</v>
      </c>
      <c r="G180" s="92" t="s">
        <v>46</v>
      </c>
      <c r="H180" s="95">
        <v>11040</v>
      </c>
      <c r="I180" s="91">
        <v>360</v>
      </c>
      <c r="J180" s="94">
        <f>10982+1950</f>
        <v>12932</v>
      </c>
    </row>
    <row r="181" spans="1:10" ht="47.25">
      <c r="A181" s="93" t="s">
        <v>60</v>
      </c>
      <c r="B181" s="91">
        <v>954</v>
      </c>
      <c r="C181" s="92" t="s">
        <v>64</v>
      </c>
      <c r="D181" s="92" t="s">
        <v>85</v>
      </c>
      <c r="E181" s="92" t="s">
        <v>106</v>
      </c>
      <c r="F181" s="92" t="s">
        <v>99</v>
      </c>
      <c r="G181" s="92"/>
      <c r="H181" s="95"/>
      <c r="I181" s="91"/>
      <c r="J181" s="94">
        <f>J182</f>
        <v>408</v>
      </c>
    </row>
    <row r="182" spans="1:10" ht="42.75" customHeight="1">
      <c r="A182" s="60" t="s">
        <v>144</v>
      </c>
      <c r="B182" s="91">
        <v>954</v>
      </c>
      <c r="C182" s="92" t="s">
        <v>64</v>
      </c>
      <c r="D182" s="92" t="s">
        <v>85</v>
      </c>
      <c r="E182" s="92" t="s">
        <v>106</v>
      </c>
      <c r="F182" s="92" t="s">
        <v>99</v>
      </c>
      <c r="G182" s="92" t="s">
        <v>46</v>
      </c>
      <c r="H182" s="95"/>
      <c r="I182" s="91"/>
      <c r="J182" s="94">
        <f>J183</f>
        <v>408</v>
      </c>
    </row>
    <row r="183" spans="1:10" ht="94.5">
      <c r="A183" s="60" t="s">
        <v>178</v>
      </c>
      <c r="B183" s="91">
        <v>954</v>
      </c>
      <c r="C183" s="92" t="s">
        <v>64</v>
      </c>
      <c r="D183" s="92" t="s">
        <v>85</v>
      </c>
      <c r="E183" s="92" t="s">
        <v>106</v>
      </c>
      <c r="F183" s="92" t="s">
        <v>99</v>
      </c>
      <c r="G183" s="92" t="s">
        <v>46</v>
      </c>
      <c r="H183" s="95" t="s">
        <v>177</v>
      </c>
      <c r="I183" s="91"/>
      <c r="J183" s="94">
        <f>J184</f>
        <v>408</v>
      </c>
    </row>
    <row r="184" spans="1:10" ht="47.25">
      <c r="A184" s="93" t="s">
        <v>82</v>
      </c>
      <c r="B184" s="91">
        <v>954</v>
      </c>
      <c r="C184" s="92" t="s">
        <v>64</v>
      </c>
      <c r="D184" s="92" t="s">
        <v>85</v>
      </c>
      <c r="E184" s="92" t="s">
        <v>106</v>
      </c>
      <c r="F184" s="92" t="s">
        <v>99</v>
      </c>
      <c r="G184" s="92" t="s">
        <v>46</v>
      </c>
      <c r="H184" s="95" t="s">
        <v>177</v>
      </c>
      <c r="I184" s="91">
        <v>240</v>
      </c>
      <c r="J184" s="94">
        <v>408</v>
      </c>
    </row>
    <row r="185" spans="1:10" ht="15.75">
      <c r="A185" s="69" t="s">
        <v>37</v>
      </c>
      <c r="B185" s="69">
        <v>954</v>
      </c>
      <c r="C185" s="70" t="s">
        <v>55</v>
      </c>
      <c r="D185" s="70" t="s">
        <v>125</v>
      </c>
      <c r="E185" s="70"/>
      <c r="F185" s="70"/>
      <c r="G185" s="70"/>
      <c r="H185" s="70"/>
      <c r="I185" s="69"/>
      <c r="J185" s="74">
        <f>J186</f>
        <v>7219</v>
      </c>
    </row>
    <row r="186" spans="1:10" ht="15.75">
      <c r="A186" s="69" t="s">
        <v>37</v>
      </c>
      <c r="B186" s="69">
        <v>954</v>
      </c>
      <c r="C186" s="70" t="s">
        <v>55</v>
      </c>
      <c r="D186" s="70" t="s">
        <v>46</v>
      </c>
      <c r="E186" s="70"/>
      <c r="F186" s="70"/>
      <c r="G186" s="70"/>
      <c r="H186" s="70"/>
      <c r="I186" s="69"/>
      <c r="J186" s="74">
        <f>J187</f>
        <v>7219</v>
      </c>
    </row>
    <row r="187" spans="1:10" ht="60" customHeight="1">
      <c r="A187" s="60" t="s">
        <v>102</v>
      </c>
      <c r="B187" s="69">
        <v>954</v>
      </c>
      <c r="C187" s="70" t="s">
        <v>55</v>
      </c>
      <c r="D187" s="70" t="s">
        <v>46</v>
      </c>
      <c r="E187" s="70" t="s">
        <v>106</v>
      </c>
      <c r="F187" s="70"/>
      <c r="G187" s="70"/>
      <c r="H187" s="70"/>
      <c r="I187" s="69"/>
      <c r="J187" s="74">
        <f>J188</f>
        <v>7219</v>
      </c>
    </row>
    <row r="188" spans="1:10" ht="31.5">
      <c r="A188" s="60" t="s">
        <v>74</v>
      </c>
      <c r="B188" s="69">
        <v>954</v>
      </c>
      <c r="C188" s="70" t="s">
        <v>55</v>
      </c>
      <c r="D188" s="70" t="s">
        <v>46</v>
      </c>
      <c r="E188" s="70" t="s">
        <v>106</v>
      </c>
      <c r="F188" s="70" t="s">
        <v>101</v>
      </c>
      <c r="G188" s="70"/>
      <c r="H188" s="70"/>
      <c r="I188" s="69"/>
      <c r="J188" s="74">
        <f>J190+J192</f>
        <v>7219</v>
      </c>
    </row>
    <row r="189" spans="1:10" ht="37.5" customHeight="1">
      <c r="A189" s="60" t="s">
        <v>140</v>
      </c>
      <c r="B189" s="69">
        <v>954</v>
      </c>
      <c r="C189" s="70" t="s">
        <v>55</v>
      </c>
      <c r="D189" s="70" t="s">
        <v>46</v>
      </c>
      <c r="E189" s="70" t="s">
        <v>106</v>
      </c>
      <c r="F189" s="70" t="s">
        <v>101</v>
      </c>
      <c r="G189" s="70" t="s">
        <v>62</v>
      </c>
      <c r="H189" s="70"/>
      <c r="I189" s="69"/>
      <c r="J189" s="74">
        <f>J190+J192</f>
        <v>7219</v>
      </c>
    </row>
    <row r="190" spans="1:10" ht="31.5">
      <c r="A190" s="60" t="s">
        <v>87</v>
      </c>
      <c r="B190" s="69">
        <v>954</v>
      </c>
      <c r="C190" s="70" t="s">
        <v>55</v>
      </c>
      <c r="D190" s="70" t="s">
        <v>46</v>
      </c>
      <c r="E190" s="70" t="s">
        <v>106</v>
      </c>
      <c r="F190" s="70" t="s">
        <v>101</v>
      </c>
      <c r="G190" s="70" t="s">
        <v>62</v>
      </c>
      <c r="H190" s="70" t="s">
        <v>157</v>
      </c>
      <c r="I190" s="69"/>
      <c r="J190" s="74">
        <f>J191</f>
        <v>220</v>
      </c>
    </row>
    <row r="191" spans="1:10" ht="47.25">
      <c r="A191" s="58" t="s">
        <v>82</v>
      </c>
      <c r="B191" s="69">
        <v>954</v>
      </c>
      <c r="C191" s="70" t="s">
        <v>55</v>
      </c>
      <c r="D191" s="70" t="s">
        <v>46</v>
      </c>
      <c r="E191" s="70" t="s">
        <v>106</v>
      </c>
      <c r="F191" s="70" t="s">
        <v>101</v>
      </c>
      <c r="G191" s="70" t="s">
        <v>62</v>
      </c>
      <c r="H191" s="70" t="s">
        <v>157</v>
      </c>
      <c r="I191" s="69">
        <v>240</v>
      </c>
      <c r="J191" s="74">
        <v>220</v>
      </c>
    </row>
    <row r="192" spans="1:10" ht="31.5">
      <c r="A192" s="57" t="s">
        <v>88</v>
      </c>
      <c r="B192" s="69">
        <v>954</v>
      </c>
      <c r="C192" s="70" t="s">
        <v>55</v>
      </c>
      <c r="D192" s="70" t="s">
        <v>46</v>
      </c>
      <c r="E192" s="70" t="s">
        <v>106</v>
      </c>
      <c r="F192" s="70" t="s">
        <v>101</v>
      </c>
      <c r="G192" s="70" t="s">
        <v>62</v>
      </c>
      <c r="H192" s="70" t="s">
        <v>158</v>
      </c>
      <c r="I192" s="69"/>
      <c r="J192" s="74">
        <f>J193</f>
        <v>6999</v>
      </c>
    </row>
    <row r="193" spans="1:10" ht="15.75">
      <c r="A193" s="90" t="s">
        <v>80</v>
      </c>
      <c r="B193" s="91">
        <v>954</v>
      </c>
      <c r="C193" s="92" t="s">
        <v>55</v>
      </c>
      <c r="D193" s="92" t="s">
        <v>46</v>
      </c>
      <c r="E193" s="92" t="s">
        <v>106</v>
      </c>
      <c r="F193" s="92" t="s">
        <v>101</v>
      </c>
      <c r="G193" s="92" t="s">
        <v>62</v>
      </c>
      <c r="H193" s="70" t="s">
        <v>158</v>
      </c>
      <c r="I193" s="69">
        <v>610</v>
      </c>
      <c r="J193" s="74">
        <f>528+4661+1410+50+350</f>
        <v>6999</v>
      </c>
    </row>
    <row r="194" spans="1:10" ht="15.75">
      <c r="A194" s="72" t="s">
        <v>90</v>
      </c>
      <c r="B194" s="72"/>
      <c r="C194" s="75"/>
      <c r="D194" s="75"/>
      <c r="E194" s="75"/>
      <c r="F194" s="75"/>
      <c r="G194" s="75"/>
      <c r="H194" s="75"/>
      <c r="I194" s="75"/>
      <c r="J194" s="73">
        <f>J12+J23</f>
        <v>135425</v>
      </c>
    </row>
    <row r="195" spans="3:9" ht="15.75">
      <c r="C195" s="76"/>
      <c r="D195" s="76"/>
      <c r="E195" s="76"/>
      <c r="F195" s="76"/>
      <c r="G195" s="76"/>
      <c r="H195" s="76"/>
      <c r="I195" s="76"/>
    </row>
    <row r="196" spans="3:9" ht="15.75">
      <c r="C196" s="76"/>
      <c r="D196" s="76"/>
      <c r="E196" s="76"/>
      <c r="F196" s="76"/>
      <c r="G196" s="76"/>
      <c r="H196" s="76"/>
      <c r="I196" s="76"/>
    </row>
    <row r="197" spans="3:9" ht="15.75">
      <c r="C197" s="76"/>
      <c r="D197" s="76"/>
      <c r="E197" s="76"/>
      <c r="F197" s="76"/>
      <c r="G197" s="76"/>
      <c r="H197" s="76"/>
      <c r="I197" s="76"/>
    </row>
  </sheetData>
  <mergeCells count="7">
    <mergeCell ref="E10:H10"/>
    <mergeCell ref="C5:J5"/>
    <mergeCell ref="A7:J7"/>
    <mergeCell ref="D1:J1"/>
    <mergeCell ref="C2:J2"/>
    <mergeCell ref="C3:J3"/>
    <mergeCell ref="C4:J4"/>
  </mergeCells>
  <printOptions/>
  <pageMargins left="0.55" right="0.19" top="0.48" bottom="0.17" header="0.5" footer="0.5"/>
  <pageSetup horizontalDpi="600" verticalDpi="600" orientation="portrait" paperSize="9" scale="85" r:id="rId1"/>
  <rowBreaks count="1" manualBreakCount="1">
    <brk id="1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J228"/>
  <sheetViews>
    <sheetView tabSelected="1" workbookViewId="0" topLeftCell="A12">
      <selection activeCell="F18" sqref="F18"/>
    </sheetView>
  </sheetViews>
  <sheetFormatPr defaultColWidth="9.140625" defaultRowHeight="12.75"/>
  <cols>
    <col min="1" max="1" width="45.7109375" style="53" customWidth="1"/>
    <col min="2" max="2" width="6.8515625" style="53" customWidth="1"/>
    <col min="3" max="4" width="6.28125" style="53" customWidth="1"/>
    <col min="5" max="5" width="8.00390625" style="53" customWidth="1"/>
    <col min="6" max="6" width="9.28125" style="53" customWidth="1"/>
    <col min="7" max="7" width="13.00390625" style="53" customWidth="1"/>
    <col min="8" max="16384" width="8.8515625" style="53" customWidth="1"/>
  </cols>
  <sheetData>
    <row r="1" spans="6:7" ht="15.75">
      <c r="F1" s="117" t="s">
        <v>115</v>
      </c>
      <c r="G1" s="117"/>
    </row>
    <row r="2" spans="3:7" ht="15.75">
      <c r="C2" s="117" t="s">
        <v>169</v>
      </c>
      <c r="D2" s="117"/>
      <c r="E2" s="117"/>
      <c r="F2" s="117"/>
      <c r="G2" s="117"/>
    </row>
    <row r="3" spans="5:7" ht="15.75">
      <c r="E3" s="117" t="s">
        <v>4</v>
      </c>
      <c r="F3" s="117"/>
      <c r="G3" s="117"/>
    </row>
    <row r="4" spans="5:7" ht="15.75">
      <c r="E4" s="117" t="s">
        <v>3</v>
      </c>
      <c r="F4" s="117"/>
      <c r="G4" s="117"/>
    </row>
    <row r="5" spans="5:7" ht="15.75">
      <c r="E5" s="117" t="s">
        <v>188</v>
      </c>
      <c r="F5" s="117"/>
      <c r="G5" s="117"/>
    </row>
    <row r="6" spans="6:7" ht="15.75">
      <c r="F6" s="52"/>
      <c r="G6" s="52"/>
    </row>
    <row r="7" spans="1:7" ht="66" customHeight="1">
      <c r="A7" s="119" t="s">
        <v>114</v>
      </c>
      <c r="B7" s="119"/>
      <c r="C7" s="119"/>
      <c r="D7" s="119"/>
      <c r="E7" s="119"/>
      <c r="F7" s="119"/>
      <c r="G7" s="119"/>
    </row>
    <row r="8" ht="15.75">
      <c r="G8" s="53" t="s">
        <v>0</v>
      </c>
    </row>
    <row r="9" spans="1:7" ht="42.75" customHeight="1">
      <c r="A9" s="12" t="s">
        <v>41</v>
      </c>
      <c r="B9" s="118" t="s">
        <v>42</v>
      </c>
      <c r="C9" s="118"/>
      <c r="D9" s="118"/>
      <c r="E9" s="118"/>
      <c r="F9" s="54" t="s">
        <v>43</v>
      </c>
      <c r="G9" s="12" t="s">
        <v>2</v>
      </c>
    </row>
    <row r="10" spans="1:7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7" ht="63">
      <c r="A11" s="55" t="s">
        <v>102</v>
      </c>
      <c r="B11" s="78" t="s">
        <v>106</v>
      </c>
      <c r="C11" s="78"/>
      <c r="D11" s="78"/>
      <c r="E11" s="78"/>
      <c r="F11" s="78"/>
      <c r="G11" s="79">
        <f>G12+G31+G62+G84</f>
        <v>134940</v>
      </c>
    </row>
    <row r="12" spans="1:8" ht="47.25">
      <c r="A12" s="71" t="s">
        <v>60</v>
      </c>
      <c r="B12" s="75" t="s">
        <v>106</v>
      </c>
      <c r="C12" s="75" t="s">
        <v>99</v>
      </c>
      <c r="D12" s="75"/>
      <c r="E12" s="75"/>
      <c r="F12" s="75"/>
      <c r="G12" s="81">
        <f>G13+G18+G22+G28</f>
        <v>6374</v>
      </c>
      <c r="H12" s="61"/>
    </row>
    <row r="13" spans="1:8" ht="31.5">
      <c r="A13" s="60" t="s">
        <v>144</v>
      </c>
      <c r="B13" s="75" t="s">
        <v>106</v>
      </c>
      <c r="C13" s="75" t="s">
        <v>99</v>
      </c>
      <c r="D13" s="75" t="s">
        <v>46</v>
      </c>
      <c r="E13" s="75"/>
      <c r="F13" s="75"/>
      <c r="G13" s="81">
        <f>G14+G16</f>
        <v>3762</v>
      </c>
      <c r="H13" s="61"/>
    </row>
    <row r="14" spans="1:9" ht="47.25">
      <c r="A14" s="60" t="s">
        <v>61</v>
      </c>
      <c r="B14" s="70" t="s">
        <v>106</v>
      </c>
      <c r="C14" s="70" t="s">
        <v>99</v>
      </c>
      <c r="D14" s="70" t="s">
        <v>46</v>
      </c>
      <c r="E14" s="70" t="s">
        <v>145</v>
      </c>
      <c r="F14" s="69"/>
      <c r="G14" s="88">
        <f>G15</f>
        <v>3354</v>
      </c>
      <c r="H14" s="61"/>
      <c r="I14" s="59"/>
    </row>
    <row r="15" spans="1:9" ht="47.25">
      <c r="A15" s="60" t="s">
        <v>82</v>
      </c>
      <c r="B15" s="70" t="s">
        <v>106</v>
      </c>
      <c r="C15" s="70" t="s">
        <v>99</v>
      </c>
      <c r="D15" s="70" t="s">
        <v>46</v>
      </c>
      <c r="E15" s="70" t="s">
        <v>145</v>
      </c>
      <c r="F15" s="69">
        <v>240</v>
      </c>
      <c r="G15" s="91">
        <f>4304-950</f>
        <v>3354</v>
      </c>
      <c r="H15" s="61"/>
      <c r="I15" s="59"/>
    </row>
    <row r="16" spans="1:9" ht="78.75">
      <c r="A16" s="60" t="s">
        <v>178</v>
      </c>
      <c r="B16" s="70" t="s">
        <v>106</v>
      </c>
      <c r="C16" s="70" t="s">
        <v>99</v>
      </c>
      <c r="D16" s="70" t="s">
        <v>46</v>
      </c>
      <c r="E16" s="95" t="s">
        <v>177</v>
      </c>
      <c r="F16" s="69"/>
      <c r="G16" s="91">
        <f>G17</f>
        <v>408</v>
      </c>
      <c r="H16" s="61"/>
      <c r="I16" s="59"/>
    </row>
    <row r="17" spans="1:9" ht="51.75" customHeight="1">
      <c r="A17" s="93" t="s">
        <v>82</v>
      </c>
      <c r="B17" s="70" t="s">
        <v>106</v>
      </c>
      <c r="C17" s="70" t="s">
        <v>99</v>
      </c>
      <c r="D17" s="70" t="s">
        <v>46</v>
      </c>
      <c r="E17" s="95" t="s">
        <v>177</v>
      </c>
      <c r="F17" s="69">
        <v>240</v>
      </c>
      <c r="G17" s="91">
        <v>408</v>
      </c>
      <c r="H17" s="61"/>
      <c r="I17" s="59"/>
    </row>
    <row r="18" spans="1:9" ht="63">
      <c r="A18" s="60" t="s">
        <v>146</v>
      </c>
      <c r="B18" s="75" t="s">
        <v>106</v>
      </c>
      <c r="C18" s="75" t="s">
        <v>99</v>
      </c>
      <c r="D18" s="75" t="s">
        <v>47</v>
      </c>
      <c r="E18" s="70"/>
      <c r="F18" s="69"/>
      <c r="G18" s="107">
        <f>G19</f>
        <v>162</v>
      </c>
      <c r="H18" s="61"/>
      <c r="I18" s="59"/>
    </row>
    <row r="19" spans="1:9" ht="50.25" customHeight="1">
      <c r="A19" s="60" t="s">
        <v>107</v>
      </c>
      <c r="B19" s="70" t="s">
        <v>106</v>
      </c>
      <c r="C19" s="70" t="s">
        <v>99</v>
      </c>
      <c r="D19" s="70" t="s">
        <v>47</v>
      </c>
      <c r="E19" s="70" t="s">
        <v>147</v>
      </c>
      <c r="F19" s="69"/>
      <c r="G19" s="91">
        <f>G20+G21</f>
        <v>162</v>
      </c>
      <c r="H19" s="61"/>
      <c r="I19" s="59"/>
    </row>
    <row r="20" spans="1:9" ht="47.25">
      <c r="A20" s="60" t="s">
        <v>82</v>
      </c>
      <c r="B20" s="70" t="s">
        <v>106</v>
      </c>
      <c r="C20" s="70" t="s">
        <v>99</v>
      </c>
      <c r="D20" s="70" t="s">
        <v>47</v>
      </c>
      <c r="E20" s="70" t="s">
        <v>147</v>
      </c>
      <c r="F20" s="69">
        <v>240</v>
      </c>
      <c r="G20" s="91">
        <v>155</v>
      </c>
      <c r="H20" s="61"/>
      <c r="I20" s="59"/>
    </row>
    <row r="21" spans="1:9" ht="15.75">
      <c r="A21" s="60" t="s">
        <v>86</v>
      </c>
      <c r="B21" s="70" t="s">
        <v>106</v>
      </c>
      <c r="C21" s="70" t="s">
        <v>99</v>
      </c>
      <c r="D21" s="70" t="s">
        <v>47</v>
      </c>
      <c r="E21" s="70" t="s">
        <v>147</v>
      </c>
      <c r="F21" s="69">
        <v>330</v>
      </c>
      <c r="G21" s="91">
        <v>7</v>
      </c>
      <c r="H21" s="61"/>
      <c r="I21" s="59"/>
    </row>
    <row r="22" spans="1:9" ht="47.25">
      <c r="A22" s="60" t="s">
        <v>168</v>
      </c>
      <c r="B22" s="75" t="s">
        <v>106</v>
      </c>
      <c r="C22" s="75" t="s">
        <v>99</v>
      </c>
      <c r="D22" s="75" t="s">
        <v>62</v>
      </c>
      <c r="E22" s="70"/>
      <c r="F22" s="69"/>
      <c r="G22" s="81">
        <f>G23+G26</f>
        <v>1470</v>
      </c>
      <c r="H22" s="61"/>
      <c r="I22" s="59"/>
    </row>
    <row r="23" spans="1:9" ht="31.5">
      <c r="A23" s="60" t="s">
        <v>65</v>
      </c>
      <c r="B23" s="70" t="s">
        <v>106</v>
      </c>
      <c r="C23" s="70" t="s">
        <v>99</v>
      </c>
      <c r="D23" s="70" t="s">
        <v>62</v>
      </c>
      <c r="E23" s="70" t="s">
        <v>151</v>
      </c>
      <c r="F23" s="69"/>
      <c r="G23" s="74">
        <f>G25+G24</f>
        <v>720</v>
      </c>
      <c r="H23" s="61"/>
      <c r="I23" s="59"/>
    </row>
    <row r="24" spans="1:9" ht="47.25">
      <c r="A24" s="60" t="s">
        <v>82</v>
      </c>
      <c r="B24" s="70" t="s">
        <v>106</v>
      </c>
      <c r="C24" s="70" t="s">
        <v>99</v>
      </c>
      <c r="D24" s="70" t="s">
        <v>62</v>
      </c>
      <c r="E24" s="70" t="s">
        <v>151</v>
      </c>
      <c r="F24" s="69">
        <v>240</v>
      </c>
      <c r="G24" s="74">
        <v>220</v>
      </c>
      <c r="H24" s="61"/>
      <c r="I24" s="59"/>
    </row>
    <row r="25" spans="1:9" ht="47.25">
      <c r="A25" s="60" t="s">
        <v>66</v>
      </c>
      <c r="B25" s="70" t="s">
        <v>106</v>
      </c>
      <c r="C25" s="70" t="s">
        <v>99</v>
      </c>
      <c r="D25" s="70" t="s">
        <v>62</v>
      </c>
      <c r="E25" s="70" t="s">
        <v>151</v>
      </c>
      <c r="F25" s="69">
        <v>630</v>
      </c>
      <c r="G25" s="94">
        <v>500</v>
      </c>
      <c r="H25" s="61"/>
      <c r="I25" s="59"/>
    </row>
    <row r="26" spans="1:9" ht="63">
      <c r="A26" s="60" t="s">
        <v>67</v>
      </c>
      <c r="B26" s="70" t="s">
        <v>106</v>
      </c>
      <c r="C26" s="70" t="s">
        <v>99</v>
      </c>
      <c r="D26" s="70" t="s">
        <v>62</v>
      </c>
      <c r="E26" s="70" t="s">
        <v>152</v>
      </c>
      <c r="F26" s="69"/>
      <c r="G26" s="94">
        <f>G27</f>
        <v>750</v>
      </c>
      <c r="H26" s="61"/>
      <c r="I26" s="59"/>
    </row>
    <row r="27" spans="1:9" ht="47.25">
      <c r="A27" s="60" t="s">
        <v>66</v>
      </c>
      <c r="B27" s="70" t="s">
        <v>106</v>
      </c>
      <c r="C27" s="70" t="s">
        <v>99</v>
      </c>
      <c r="D27" s="70" t="s">
        <v>62</v>
      </c>
      <c r="E27" s="70" t="s">
        <v>152</v>
      </c>
      <c r="F27" s="69">
        <v>630</v>
      </c>
      <c r="G27" s="94">
        <v>750</v>
      </c>
      <c r="H27" s="61"/>
      <c r="I27" s="59"/>
    </row>
    <row r="28" spans="1:9" ht="47.25">
      <c r="A28" s="60" t="s">
        <v>148</v>
      </c>
      <c r="B28" s="75" t="s">
        <v>106</v>
      </c>
      <c r="C28" s="75" t="s">
        <v>99</v>
      </c>
      <c r="D28" s="75" t="s">
        <v>52</v>
      </c>
      <c r="E28" s="70"/>
      <c r="F28" s="69"/>
      <c r="G28" s="108">
        <f>G29</f>
        <v>980</v>
      </c>
      <c r="H28" s="61"/>
      <c r="I28" s="59"/>
    </row>
    <row r="29" spans="1:9" ht="34.5" customHeight="1">
      <c r="A29" s="60" t="s">
        <v>149</v>
      </c>
      <c r="B29" s="70" t="s">
        <v>106</v>
      </c>
      <c r="C29" s="70" t="s">
        <v>99</v>
      </c>
      <c r="D29" s="70" t="s">
        <v>52</v>
      </c>
      <c r="E29" s="70" t="s">
        <v>150</v>
      </c>
      <c r="F29" s="69"/>
      <c r="G29" s="94">
        <f>G30</f>
        <v>980</v>
      </c>
      <c r="H29" s="61"/>
      <c r="I29" s="59"/>
    </row>
    <row r="30" spans="1:9" ht="48.75" customHeight="1">
      <c r="A30" s="60" t="s">
        <v>82</v>
      </c>
      <c r="B30" s="70" t="s">
        <v>106</v>
      </c>
      <c r="C30" s="70" t="s">
        <v>99</v>
      </c>
      <c r="D30" s="70" t="s">
        <v>52</v>
      </c>
      <c r="E30" s="70" t="s">
        <v>150</v>
      </c>
      <c r="F30" s="69">
        <v>240</v>
      </c>
      <c r="G30" s="94">
        <f>30+950</f>
        <v>980</v>
      </c>
      <c r="H30" s="61"/>
      <c r="I30" s="59"/>
    </row>
    <row r="31" spans="1:8" ht="31.5">
      <c r="A31" s="71" t="s">
        <v>94</v>
      </c>
      <c r="B31" s="75" t="s">
        <v>106</v>
      </c>
      <c r="C31" s="75" t="s">
        <v>100</v>
      </c>
      <c r="D31" s="75"/>
      <c r="E31" s="69"/>
      <c r="F31" s="69"/>
      <c r="G31" s="81">
        <f>G32+G51</f>
        <v>34800</v>
      </c>
      <c r="H31" s="61"/>
    </row>
    <row r="32" spans="1:8" ht="31.5">
      <c r="A32" s="60" t="s">
        <v>129</v>
      </c>
      <c r="B32" s="82">
        <v>54</v>
      </c>
      <c r="C32" s="75" t="s">
        <v>100</v>
      </c>
      <c r="D32" s="75" t="s">
        <v>46</v>
      </c>
      <c r="E32" s="75"/>
      <c r="F32" s="75"/>
      <c r="G32" s="81">
        <f>G37+G39+G41+G43+G49+G45+G34+G36+G47</f>
        <v>12001</v>
      </c>
      <c r="H32" s="61"/>
    </row>
    <row r="33" spans="1:8" ht="31.5">
      <c r="A33" s="60" t="s">
        <v>185</v>
      </c>
      <c r="B33" s="83">
        <v>54</v>
      </c>
      <c r="C33" s="70" t="s">
        <v>100</v>
      </c>
      <c r="D33" s="70" t="s">
        <v>46</v>
      </c>
      <c r="E33" s="69" t="s">
        <v>179</v>
      </c>
      <c r="F33" s="75"/>
      <c r="G33" s="88">
        <f>G34</f>
        <v>127</v>
      </c>
      <c r="H33" s="61"/>
    </row>
    <row r="34" spans="1:8" ht="48.75" customHeight="1">
      <c r="A34" s="93" t="s">
        <v>82</v>
      </c>
      <c r="B34" s="83">
        <v>54</v>
      </c>
      <c r="C34" s="70" t="s">
        <v>100</v>
      </c>
      <c r="D34" s="70" t="s">
        <v>46</v>
      </c>
      <c r="E34" s="69" t="s">
        <v>179</v>
      </c>
      <c r="F34" s="112" t="s">
        <v>181</v>
      </c>
      <c r="G34" s="98">
        <v>127</v>
      </c>
      <c r="H34" s="61"/>
    </row>
    <row r="35" spans="1:8" ht="31.5">
      <c r="A35" s="93" t="s">
        <v>132</v>
      </c>
      <c r="B35" s="83">
        <v>54</v>
      </c>
      <c r="C35" s="70" t="s">
        <v>100</v>
      </c>
      <c r="D35" s="70" t="s">
        <v>46</v>
      </c>
      <c r="E35" s="70" t="s">
        <v>182</v>
      </c>
      <c r="F35" s="70"/>
      <c r="G35" s="98">
        <f>G36</f>
        <v>335</v>
      </c>
      <c r="H35" s="61"/>
    </row>
    <row r="36" spans="1:8" ht="47.25">
      <c r="A36" s="93" t="s">
        <v>82</v>
      </c>
      <c r="B36" s="83">
        <v>54</v>
      </c>
      <c r="C36" s="70" t="s">
        <v>100</v>
      </c>
      <c r="D36" s="70" t="s">
        <v>46</v>
      </c>
      <c r="E36" s="70" t="s">
        <v>182</v>
      </c>
      <c r="F36" s="70" t="s">
        <v>181</v>
      </c>
      <c r="G36" s="98">
        <v>335</v>
      </c>
      <c r="H36" s="61"/>
    </row>
    <row r="37" spans="1:8" ht="110.25">
      <c r="A37" s="89" t="s">
        <v>109</v>
      </c>
      <c r="B37" s="70" t="s">
        <v>106</v>
      </c>
      <c r="C37" s="70" t="s">
        <v>100</v>
      </c>
      <c r="D37" s="70" t="s">
        <v>46</v>
      </c>
      <c r="E37" s="70" t="s">
        <v>131</v>
      </c>
      <c r="F37" s="69"/>
      <c r="G37" s="98">
        <f>G38</f>
        <v>223</v>
      </c>
      <c r="H37" s="61"/>
    </row>
    <row r="38" spans="1:8" ht="16.5" customHeight="1">
      <c r="A38" s="60" t="s">
        <v>78</v>
      </c>
      <c r="B38" s="70" t="s">
        <v>106</v>
      </c>
      <c r="C38" s="70" t="s">
        <v>100</v>
      </c>
      <c r="D38" s="70" t="s">
        <v>46</v>
      </c>
      <c r="E38" s="70" t="s">
        <v>131</v>
      </c>
      <c r="F38" s="69">
        <v>540</v>
      </c>
      <c r="G38" s="98">
        <v>223</v>
      </c>
      <c r="H38" s="61"/>
    </row>
    <row r="39" spans="1:8" ht="63">
      <c r="A39" s="60" t="s">
        <v>96</v>
      </c>
      <c r="B39" s="70" t="s">
        <v>106</v>
      </c>
      <c r="C39" s="70" t="s">
        <v>100</v>
      </c>
      <c r="D39" s="70" t="s">
        <v>46</v>
      </c>
      <c r="E39" s="70" t="s">
        <v>130</v>
      </c>
      <c r="F39" s="69"/>
      <c r="G39" s="94">
        <f>G40</f>
        <v>1243</v>
      </c>
      <c r="H39" s="61"/>
    </row>
    <row r="40" spans="1:8" ht="63">
      <c r="A40" s="60" t="s">
        <v>95</v>
      </c>
      <c r="B40" s="70" t="s">
        <v>106</v>
      </c>
      <c r="C40" s="70" t="s">
        <v>100</v>
      </c>
      <c r="D40" s="70" t="s">
        <v>46</v>
      </c>
      <c r="E40" s="70" t="s">
        <v>130</v>
      </c>
      <c r="F40" s="69">
        <v>810</v>
      </c>
      <c r="G40" s="94">
        <v>1243</v>
      </c>
      <c r="H40" s="61"/>
    </row>
    <row r="41" spans="1:8" ht="32.25" customHeight="1">
      <c r="A41" s="60" t="s">
        <v>132</v>
      </c>
      <c r="B41" s="70" t="s">
        <v>106</v>
      </c>
      <c r="C41" s="70" t="s">
        <v>100</v>
      </c>
      <c r="D41" s="70" t="s">
        <v>46</v>
      </c>
      <c r="E41" s="83">
        <v>64370</v>
      </c>
      <c r="F41" s="69"/>
      <c r="G41" s="91">
        <f>G42</f>
        <v>330</v>
      </c>
      <c r="H41" s="61"/>
    </row>
    <row r="42" spans="1:8" ht="47.25">
      <c r="A42" s="60" t="s">
        <v>82</v>
      </c>
      <c r="B42" s="70" t="s">
        <v>106</v>
      </c>
      <c r="C42" s="70" t="s">
        <v>100</v>
      </c>
      <c r="D42" s="70" t="s">
        <v>46</v>
      </c>
      <c r="E42" s="83">
        <v>64370</v>
      </c>
      <c r="F42" s="69">
        <v>240</v>
      </c>
      <c r="G42" s="91">
        <v>330</v>
      </c>
      <c r="H42" s="61"/>
    </row>
    <row r="43" spans="1:8" ht="43.5" customHeight="1">
      <c r="A43" s="60" t="s">
        <v>97</v>
      </c>
      <c r="B43" s="70" t="s">
        <v>106</v>
      </c>
      <c r="C43" s="70" t="s">
        <v>100</v>
      </c>
      <c r="D43" s="70" t="s">
        <v>46</v>
      </c>
      <c r="E43" s="70" t="s">
        <v>133</v>
      </c>
      <c r="F43" s="69"/>
      <c r="G43" s="74">
        <f>G44</f>
        <v>2526</v>
      </c>
      <c r="H43" s="61"/>
    </row>
    <row r="44" spans="1:8" ht="53.25" customHeight="1">
      <c r="A44" s="60" t="s">
        <v>82</v>
      </c>
      <c r="B44" s="70" t="s">
        <v>106</v>
      </c>
      <c r="C44" s="70" t="s">
        <v>100</v>
      </c>
      <c r="D44" s="70" t="s">
        <v>46</v>
      </c>
      <c r="E44" s="70" t="s">
        <v>133</v>
      </c>
      <c r="F44" s="69">
        <v>240</v>
      </c>
      <c r="G44" s="94">
        <f>1400+300+50+326+450</f>
        <v>2526</v>
      </c>
      <c r="H44" s="61"/>
    </row>
    <row r="45" spans="1:8" ht="42.75" customHeight="1">
      <c r="A45" s="60" t="s">
        <v>97</v>
      </c>
      <c r="B45" s="70" t="s">
        <v>106</v>
      </c>
      <c r="C45" s="70" t="s">
        <v>100</v>
      </c>
      <c r="D45" s="70" t="s">
        <v>46</v>
      </c>
      <c r="E45" s="70" t="s">
        <v>172</v>
      </c>
      <c r="F45" s="69"/>
      <c r="G45" s="94">
        <f>G46</f>
        <v>133</v>
      </c>
      <c r="H45" s="61"/>
    </row>
    <row r="46" spans="1:8" ht="47.25">
      <c r="A46" s="60" t="s">
        <v>82</v>
      </c>
      <c r="B46" s="70" t="s">
        <v>106</v>
      </c>
      <c r="C46" s="70" t="s">
        <v>100</v>
      </c>
      <c r="D46" s="70" t="s">
        <v>46</v>
      </c>
      <c r="E46" s="70" t="s">
        <v>172</v>
      </c>
      <c r="F46" s="69">
        <v>240</v>
      </c>
      <c r="G46" s="94">
        <v>133</v>
      </c>
      <c r="H46" s="61"/>
    </row>
    <row r="47" spans="1:8" ht="30" customHeight="1">
      <c r="A47" s="93" t="s">
        <v>176</v>
      </c>
      <c r="B47" s="70" t="s">
        <v>106</v>
      </c>
      <c r="C47" s="70" t="s">
        <v>100</v>
      </c>
      <c r="D47" s="70" t="s">
        <v>46</v>
      </c>
      <c r="E47" s="70" t="s">
        <v>175</v>
      </c>
      <c r="F47" s="69"/>
      <c r="G47" s="94">
        <f>G48</f>
        <v>5893</v>
      </c>
      <c r="H47" s="61"/>
    </row>
    <row r="48" spans="1:8" ht="47.25">
      <c r="A48" s="93" t="s">
        <v>82</v>
      </c>
      <c r="B48" s="70" t="s">
        <v>106</v>
      </c>
      <c r="C48" s="70" t="s">
        <v>100</v>
      </c>
      <c r="D48" s="70" t="s">
        <v>46</v>
      </c>
      <c r="E48" s="70" t="s">
        <v>175</v>
      </c>
      <c r="F48" s="69">
        <v>24</v>
      </c>
      <c r="G48" s="94">
        <v>5893</v>
      </c>
      <c r="H48" s="61"/>
    </row>
    <row r="49" spans="1:8" ht="31.5">
      <c r="A49" s="60" t="s">
        <v>92</v>
      </c>
      <c r="B49" s="70" t="s">
        <v>106</v>
      </c>
      <c r="C49" s="70" t="s">
        <v>100</v>
      </c>
      <c r="D49" s="70" t="s">
        <v>46</v>
      </c>
      <c r="E49" s="70" t="s">
        <v>134</v>
      </c>
      <c r="F49" s="69"/>
      <c r="G49" s="94">
        <f>G50</f>
        <v>1191</v>
      </c>
      <c r="H49" s="61"/>
    </row>
    <row r="50" spans="1:8" ht="47.25">
      <c r="A50" s="60" t="s">
        <v>82</v>
      </c>
      <c r="B50" s="70" t="s">
        <v>106</v>
      </c>
      <c r="C50" s="70" t="s">
        <v>100</v>
      </c>
      <c r="D50" s="70" t="s">
        <v>46</v>
      </c>
      <c r="E50" s="70" t="s">
        <v>134</v>
      </c>
      <c r="F50" s="69">
        <v>240</v>
      </c>
      <c r="G50" s="94">
        <v>1191</v>
      </c>
      <c r="H50" s="61"/>
    </row>
    <row r="51" spans="1:8" ht="31.5">
      <c r="A51" s="60" t="s">
        <v>124</v>
      </c>
      <c r="B51" s="75" t="s">
        <v>106</v>
      </c>
      <c r="C51" s="75" t="s">
        <v>100</v>
      </c>
      <c r="D51" s="75" t="s">
        <v>47</v>
      </c>
      <c r="E51" s="75"/>
      <c r="F51" s="72"/>
      <c r="G51" s="113">
        <f>G52+G56+G60+G54+G59</f>
        <v>22799</v>
      </c>
      <c r="H51" s="61"/>
    </row>
    <row r="52" spans="1:8" ht="31.5">
      <c r="A52" s="60" t="s">
        <v>98</v>
      </c>
      <c r="B52" s="70" t="s">
        <v>106</v>
      </c>
      <c r="C52" s="70" t="s">
        <v>100</v>
      </c>
      <c r="D52" s="70" t="s">
        <v>47</v>
      </c>
      <c r="E52" s="70" t="s">
        <v>126</v>
      </c>
      <c r="F52" s="69"/>
      <c r="G52" s="94">
        <f>G53</f>
        <v>7481</v>
      </c>
      <c r="H52" s="61"/>
    </row>
    <row r="53" spans="1:8" ht="47.25">
      <c r="A53" s="60" t="s">
        <v>82</v>
      </c>
      <c r="B53" s="70" t="s">
        <v>106</v>
      </c>
      <c r="C53" s="70" t="s">
        <v>100</v>
      </c>
      <c r="D53" s="70" t="s">
        <v>47</v>
      </c>
      <c r="E53" s="70" t="s">
        <v>126</v>
      </c>
      <c r="F53" s="69">
        <v>240</v>
      </c>
      <c r="G53" s="94">
        <v>7481</v>
      </c>
      <c r="H53" s="61"/>
    </row>
    <row r="54" spans="1:8" ht="31.5">
      <c r="A54" s="60" t="s">
        <v>98</v>
      </c>
      <c r="B54" s="70" t="s">
        <v>106</v>
      </c>
      <c r="C54" s="70" t="s">
        <v>100</v>
      </c>
      <c r="D54" s="70" t="s">
        <v>47</v>
      </c>
      <c r="E54" s="70" t="s">
        <v>171</v>
      </c>
      <c r="F54" s="69"/>
      <c r="G54" s="94">
        <f>G55</f>
        <v>394</v>
      </c>
      <c r="H54" s="61"/>
    </row>
    <row r="55" spans="1:8" ht="47.25">
      <c r="A55" s="60" t="s">
        <v>82</v>
      </c>
      <c r="B55" s="70" t="s">
        <v>106</v>
      </c>
      <c r="C55" s="70" t="s">
        <v>100</v>
      </c>
      <c r="D55" s="70" t="s">
        <v>47</v>
      </c>
      <c r="E55" s="70" t="s">
        <v>171</v>
      </c>
      <c r="F55" s="69">
        <v>240</v>
      </c>
      <c r="G55" s="94">
        <v>394</v>
      </c>
      <c r="H55" s="61"/>
    </row>
    <row r="56" spans="1:8" ht="31.5">
      <c r="A56" s="60" t="s">
        <v>98</v>
      </c>
      <c r="B56" s="70" t="s">
        <v>106</v>
      </c>
      <c r="C56" s="70" t="s">
        <v>100</v>
      </c>
      <c r="D56" s="70" t="s">
        <v>47</v>
      </c>
      <c r="E56" s="70" t="s">
        <v>127</v>
      </c>
      <c r="F56" s="69"/>
      <c r="G56" s="94">
        <f>G57</f>
        <v>2316</v>
      </c>
      <c r="H56" s="61"/>
    </row>
    <row r="57" spans="1:8" ht="47.25">
      <c r="A57" s="60" t="s">
        <v>82</v>
      </c>
      <c r="B57" s="70" t="s">
        <v>106</v>
      </c>
      <c r="C57" s="70" t="s">
        <v>100</v>
      </c>
      <c r="D57" s="70" t="s">
        <v>47</v>
      </c>
      <c r="E57" s="70" t="s">
        <v>127</v>
      </c>
      <c r="F57" s="69">
        <v>240</v>
      </c>
      <c r="G57" s="94">
        <v>2316</v>
      </c>
      <c r="H57" s="61"/>
    </row>
    <row r="58" spans="1:8" ht="47.25">
      <c r="A58" s="93" t="s">
        <v>187</v>
      </c>
      <c r="B58" s="70" t="s">
        <v>106</v>
      </c>
      <c r="C58" s="70" t="s">
        <v>100</v>
      </c>
      <c r="D58" s="70" t="s">
        <v>47</v>
      </c>
      <c r="E58" s="70" t="s">
        <v>186</v>
      </c>
      <c r="F58" s="69"/>
      <c r="G58" s="94">
        <f>G59</f>
        <v>7255</v>
      </c>
      <c r="H58" s="61"/>
    </row>
    <row r="59" spans="1:8" ht="47.25">
      <c r="A59" s="93" t="s">
        <v>82</v>
      </c>
      <c r="B59" s="70" t="s">
        <v>106</v>
      </c>
      <c r="C59" s="70" t="s">
        <v>100</v>
      </c>
      <c r="D59" s="70" t="s">
        <v>47</v>
      </c>
      <c r="E59" s="70" t="s">
        <v>186</v>
      </c>
      <c r="F59" s="69">
        <v>240</v>
      </c>
      <c r="G59" s="94">
        <v>7255</v>
      </c>
      <c r="H59" s="61"/>
    </row>
    <row r="60" spans="1:8" ht="31.5">
      <c r="A60" s="60" t="s">
        <v>98</v>
      </c>
      <c r="B60" s="70" t="s">
        <v>106</v>
      </c>
      <c r="C60" s="70" t="s">
        <v>100</v>
      </c>
      <c r="D60" s="70" t="s">
        <v>47</v>
      </c>
      <c r="E60" s="70" t="s">
        <v>128</v>
      </c>
      <c r="F60" s="69"/>
      <c r="G60" s="94">
        <f>G61</f>
        <v>5353</v>
      </c>
      <c r="H60" s="61"/>
    </row>
    <row r="61" spans="1:8" ht="47.25">
      <c r="A61" s="60" t="s">
        <v>82</v>
      </c>
      <c r="B61" s="70" t="s">
        <v>106</v>
      </c>
      <c r="C61" s="70" t="s">
        <v>100</v>
      </c>
      <c r="D61" s="70" t="s">
        <v>47</v>
      </c>
      <c r="E61" s="70" t="s">
        <v>128</v>
      </c>
      <c r="F61" s="69">
        <v>240</v>
      </c>
      <c r="G61" s="94">
        <v>5353</v>
      </c>
      <c r="H61" s="61"/>
    </row>
    <row r="62" spans="1:10" ht="31.5">
      <c r="A62" s="71" t="s">
        <v>74</v>
      </c>
      <c r="B62" s="75" t="s">
        <v>106</v>
      </c>
      <c r="C62" s="75" t="s">
        <v>101</v>
      </c>
      <c r="D62" s="75"/>
      <c r="E62" s="69"/>
      <c r="F62" s="69"/>
      <c r="G62" s="81">
        <f>G63+G67+G74+G81</f>
        <v>30856</v>
      </c>
      <c r="H62" s="61"/>
      <c r="J62" s="80"/>
    </row>
    <row r="63" spans="1:10" ht="51.75" customHeight="1">
      <c r="A63" s="60" t="s">
        <v>141</v>
      </c>
      <c r="B63" s="75" t="s">
        <v>106</v>
      </c>
      <c r="C63" s="75" t="s">
        <v>101</v>
      </c>
      <c r="D63" s="75" t="s">
        <v>46</v>
      </c>
      <c r="E63" s="69"/>
      <c r="F63" s="69"/>
      <c r="G63" s="81">
        <f>G64</f>
        <v>270</v>
      </c>
      <c r="H63" s="61"/>
      <c r="J63" s="80"/>
    </row>
    <row r="64" spans="1:8" ht="43.5" customHeight="1">
      <c r="A64" s="60" t="s">
        <v>75</v>
      </c>
      <c r="B64" s="70" t="s">
        <v>106</v>
      </c>
      <c r="C64" s="70" t="s">
        <v>101</v>
      </c>
      <c r="D64" s="70" t="s">
        <v>46</v>
      </c>
      <c r="E64" s="70" t="s">
        <v>142</v>
      </c>
      <c r="F64" s="69"/>
      <c r="G64" s="74">
        <f>G66+G65</f>
        <v>270</v>
      </c>
      <c r="H64" s="61"/>
    </row>
    <row r="65" spans="1:8" ht="65.25" customHeight="1">
      <c r="A65" s="93" t="s">
        <v>180</v>
      </c>
      <c r="B65" s="70" t="s">
        <v>106</v>
      </c>
      <c r="C65" s="70" t="s">
        <v>101</v>
      </c>
      <c r="D65" s="70" t="s">
        <v>46</v>
      </c>
      <c r="E65" s="70" t="s">
        <v>142</v>
      </c>
      <c r="F65" s="69">
        <v>110</v>
      </c>
      <c r="G65" s="74">
        <v>100</v>
      </c>
      <c r="H65" s="61"/>
    </row>
    <row r="66" spans="1:8" ht="47.25">
      <c r="A66" s="60" t="s">
        <v>82</v>
      </c>
      <c r="B66" s="70" t="s">
        <v>106</v>
      </c>
      <c r="C66" s="70" t="s">
        <v>101</v>
      </c>
      <c r="D66" s="70" t="s">
        <v>46</v>
      </c>
      <c r="E66" s="70" t="s">
        <v>142</v>
      </c>
      <c r="F66" s="69">
        <v>240</v>
      </c>
      <c r="G66" s="74">
        <v>170</v>
      </c>
      <c r="H66" s="61"/>
    </row>
    <row r="67" spans="1:8" ht="31.5">
      <c r="A67" s="60" t="s">
        <v>139</v>
      </c>
      <c r="B67" s="75" t="s">
        <v>106</v>
      </c>
      <c r="C67" s="75" t="s">
        <v>101</v>
      </c>
      <c r="D67" s="75" t="s">
        <v>47</v>
      </c>
      <c r="E67" s="75"/>
      <c r="F67" s="72"/>
      <c r="G67" s="73">
        <f>G68+G70+G72</f>
        <v>22972</v>
      </c>
      <c r="H67" s="61"/>
    </row>
    <row r="68" spans="1:8" ht="31.5">
      <c r="A68" s="60" t="s">
        <v>120</v>
      </c>
      <c r="B68" s="70" t="s">
        <v>106</v>
      </c>
      <c r="C68" s="70" t="s">
        <v>101</v>
      </c>
      <c r="D68" s="70" t="s">
        <v>47</v>
      </c>
      <c r="E68" s="70" t="s">
        <v>153</v>
      </c>
      <c r="F68" s="69"/>
      <c r="G68" s="74">
        <f>G69</f>
        <v>66</v>
      </c>
      <c r="H68" s="84"/>
    </row>
    <row r="69" spans="1:8" ht="15.75">
      <c r="A69" s="60" t="s">
        <v>78</v>
      </c>
      <c r="B69" s="70" t="s">
        <v>106</v>
      </c>
      <c r="C69" s="70" t="s">
        <v>101</v>
      </c>
      <c r="D69" s="70" t="s">
        <v>47</v>
      </c>
      <c r="E69" s="70" t="s">
        <v>153</v>
      </c>
      <c r="F69" s="69">
        <v>540</v>
      </c>
      <c r="G69" s="74">
        <v>66</v>
      </c>
      <c r="H69" s="61"/>
    </row>
    <row r="70" spans="1:8" ht="33.75" customHeight="1">
      <c r="A70" s="57" t="s">
        <v>79</v>
      </c>
      <c r="B70" s="70" t="s">
        <v>106</v>
      </c>
      <c r="C70" s="70" t="s">
        <v>101</v>
      </c>
      <c r="D70" s="70" t="s">
        <v>47</v>
      </c>
      <c r="E70" s="70" t="s">
        <v>154</v>
      </c>
      <c r="F70" s="69"/>
      <c r="G70" s="74">
        <f>G71</f>
        <v>15560</v>
      </c>
      <c r="H70" s="61"/>
    </row>
    <row r="71" spans="1:8" ht="16.5" customHeight="1">
      <c r="A71" s="58" t="s">
        <v>80</v>
      </c>
      <c r="B71" s="70" t="s">
        <v>106</v>
      </c>
      <c r="C71" s="70" t="s">
        <v>101</v>
      </c>
      <c r="D71" s="70" t="s">
        <v>47</v>
      </c>
      <c r="E71" s="70" t="s">
        <v>154</v>
      </c>
      <c r="F71" s="69">
        <v>610</v>
      </c>
      <c r="G71" s="74">
        <f>1106+10724+3150+580</f>
        <v>15560</v>
      </c>
      <c r="H71" s="61"/>
    </row>
    <row r="72" spans="1:7" ht="32.25" customHeight="1">
      <c r="A72" s="57" t="s">
        <v>81</v>
      </c>
      <c r="B72" s="70" t="s">
        <v>106</v>
      </c>
      <c r="C72" s="70" t="s">
        <v>101</v>
      </c>
      <c r="D72" s="70" t="s">
        <v>47</v>
      </c>
      <c r="E72" s="70" t="s">
        <v>155</v>
      </c>
      <c r="F72" s="69"/>
      <c r="G72" s="74">
        <f>G73</f>
        <v>7346</v>
      </c>
    </row>
    <row r="73" spans="1:7" ht="15.75">
      <c r="A73" s="58" t="s">
        <v>80</v>
      </c>
      <c r="B73" s="70" t="s">
        <v>106</v>
      </c>
      <c r="C73" s="70" t="s">
        <v>101</v>
      </c>
      <c r="D73" s="70" t="s">
        <v>47</v>
      </c>
      <c r="E73" s="70" t="s">
        <v>155</v>
      </c>
      <c r="F73" s="69">
        <v>610</v>
      </c>
      <c r="G73" s="74">
        <f>570+5065+1456+215+40</f>
        <v>7346</v>
      </c>
    </row>
    <row r="74" spans="1:7" ht="31.5">
      <c r="A74" s="60" t="s">
        <v>140</v>
      </c>
      <c r="B74" s="75" t="s">
        <v>106</v>
      </c>
      <c r="C74" s="75" t="s">
        <v>101</v>
      </c>
      <c r="D74" s="75" t="s">
        <v>62</v>
      </c>
      <c r="E74" s="75"/>
      <c r="F74" s="72"/>
      <c r="G74" s="73">
        <f>G75+G77+G79</f>
        <v>7249</v>
      </c>
    </row>
    <row r="75" spans="1:7" ht="31.5">
      <c r="A75" s="60" t="s">
        <v>87</v>
      </c>
      <c r="B75" s="70" t="s">
        <v>106</v>
      </c>
      <c r="C75" s="70" t="s">
        <v>101</v>
      </c>
      <c r="D75" s="70" t="s">
        <v>62</v>
      </c>
      <c r="E75" s="70" t="s">
        <v>157</v>
      </c>
      <c r="F75" s="69"/>
      <c r="G75" s="74">
        <f>G76</f>
        <v>220</v>
      </c>
    </row>
    <row r="76" spans="1:7" ht="47.25">
      <c r="A76" s="58" t="s">
        <v>82</v>
      </c>
      <c r="B76" s="70" t="s">
        <v>106</v>
      </c>
      <c r="C76" s="70" t="s">
        <v>101</v>
      </c>
      <c r="D76" s="70" t="s">
        <v>62</v>
      </c>
      <c r="E76" s="70" t="s">
        <v>157</v>
      </c>
      <c r="F76" s="69">
        <v>240</v>
      </c>
      <c r="G76" s="74">
        <v>220</v>
      </c>
    </row>
    <row r="77" spans="1:8" ht="31.5">
      <c r="A77" s="57" t="s">
        <v>88</v>
      </c>
      <c r="B77" s="70" t="s">
        <v>106</v>
      </c>
      <c r="C77" s="70" t="s">
        <v>101</v>
      </c>
      <c r="D77" s="70" t="s">
        <v>62</v>
      </c>
      <c r="E77" s="70" t="s">
        <v>158</v>
      </c>
      <c r="F77" s="69"/>
      <c r="G77" s="74">
        <f>G78</f>
        <v>6999</v>
      </c>
      <c r="H77" s="80"/>
    </row>
    <row r="78" spans="1:7" ht="15.75">
      <c r="A78" s="58" t="s">
        <v>80</v>
      </c>
      <c r="B78" s="70" t="s">
        <v>106</v>
      </c>
      <c r="C78" s="70" t="s">
        <v>101</v>
      </c>
      <c r="D78" s="70" t="s">
        <v>62</v>
      </c>
      <c r="E78" s="70" t="s">
        <v>158</v>
      </c>
      <c r="F78" s="69">
        <v>610</v>
      </c>
      <c r="G78" s="74">
        <f>528+4661+1410+50+350</f>
        <v>6999</v>
      </c>
    </row>
    <row r="79" spans="1:7" ht="47.25">
      <c r="A79" s="93" t="s">
        <v>165</v>
      </c>
      <c r="B79" s="92" t="s">
        <v>106</v>
      </c>
      <c r="C79" s="92" t="s">
        <v>101</v>
      </c>
      <c r="D79" s="92" t="s">
        <v>62</v>
      </c>
      <c r="E79" s="92" t="s">
        <v>166</v>
      </c>
      <c r="F79" s="91"/>
      <c r="G79" s="94">
        <f>G80</f>
        <v>30</v>
      </c>
    </row>
    <row r="80" spans="1:7" ht="31.5">
      <c r="A80" s="93" t="s">
        <v>84</v>
      </c>
      <c r="B80" s="92" t="s">
        <v>106</v>
      </c>
      <c r="C80" s="92" t="s">
        <v>101</v>
      </c>
      <c r="D80" s="92" t="s">
        <v>62</v>
      </c>
      <c r="E80" s="92" t="s">
        <v>166</v>
      </c>
      <c r="F80" s="91">
        <v>310</v>
      </c>
      <c r="G80" s="94">
        <v>30</v>
      </c>
    </row>
    <row r="81" spans="1:7" ht="51.75" customHeight="1">
      <c r="A81" s="111" t="s">
        <v>173</v>
      </c>
      <c r="B81" s="75" t="s">
        <v>106</v>
      </c>
      <c r="C81" s="75" t="s">
        <v>101</v>
      </c>
      <c r="D81" s="75" t="s">
        <v>52</v>
      </c>
      <c r="E81" s="75"/>
      <c r="F81" s="72"/>
      <c r="G81" s="73">
        <f>G82</f>
        <v>365</v>
      </c>
    </row>
    <row r="82" spans="1:7" ht="47.25">
      <c r="A82" s="60" t="s">
        <v>108</v>
      </c>
      <c r="B82" s="70" t="s">
        <v>106</v>
      </c>
      <c r="C82" s="70" t="s">
        <v>101</v>
      </c>
      <c r="D82" s="70" t="s">
        <v>52</v>
      </c>
      <c r="E82" s="70" t="s">
        <v>156</v>
      </c>
      <c r="F82" s="69"/>
      <c r="G82" s="74">
        <f>G83</f>
        <v>365</v>
      </c>
    </row>
    <row r="83" spans="1:7" ht="44.25" customHeight="1">
      <c r="A83" s="60" t="s">
        <v>83</v>
      </c>
      <c r="B83" s="70" t="s">
        <v>106</v>
      </c>
      <c r="C83" s="70" t="s">
        <v>101</v>
      </c>
      <c r="D83" s="70" t="s">
        <v>52</v>
      </c>
      <c r="E83" s="70" t="s">
        <v>156</v>
      </c>
      <c r="F83" s="69">
        <v>320</v>
      </c>
      <c r="G83" s="74">
        <v>365</v>
      </c>
    </row>
    <row r="84" spans="1:7" ht="31.5">
      <c r="A84" s="71" t="s">
        <v>48</v>
      </c>
      <c r="B84" s="75" t="s">
        <v>106</v>
      </c>
      <c r="C84" s="75" t="s">
        <v>49</v>
      </c>
      <c r="D84" s="75"/>
      <c r="E84" s="72"/>
      <c r="F84" s="72"/>
      <c r="G84" s="81">
        <f>G86+G88+G92+G94+G96+G98+G100+G102+G104+G106</f>
        <v>62910</v>
      </c>
    </row>
    <row r="85" spans="1:7" ht="44.25" customHeight="1">
      <c r="A85" s="60" t="s">
        <v>136</v>
      </c>
      <c r="B85" s="75" t="s">
        <v>106</v>
      </c>
      <c r="C85" s="75" t="s">
        <v>49</v>
      </c>
      <c r="D85" s="75" t="s">
        <v>46</v>
      </c>
      <c r="E85" s="72"/>
      <c r="F85" s="72"/>
      <c r="G85" s="81">
        <f>G86+G88+G92+G94+G96+G98+G100+G102+G104+G106</f>
        <v>62910</v>
      </c>
    </row>
    <row r="86" spans="1:7" ht="15.75">
      <c r="A86" s="60" t="s">
        <v>50</v>
      </c>
      <c r="B86" s="70" t="s">
        <v>106</v>
      </c>
      <c r="C86" s="70" t="s">
        <v>49</v>
      </c>
      <c r="D86" s="70" t="s">
        <v>46</v>
      </c>
      <c r="E86" s="70" t="s">
        <v>161</v>
      </c>
      <c r="F86" s="69"/>
      <c r="G86" s="74">
        <f>G87</f>
        <v>3093</v>
      </c>
    </row>
    <row r="87" spans="1:7" ht="31.5">
      <c r="A87" s="60" t="s">
        <v>51</v>
      </c>
      <c r="B87" s="70" t="s">
        <v>106</v>
      </c>
      <c r="C87" s="70" t="s">
        <v>49</v>
      </c>
      <c r="D87" s="70" t="s">
        <v>46</v>
      </c>
      <c r="E87" s="70" t="s">
        <v>161</v>
      </c>
      <c r="F87" s="69">
        <v>120</v>
      </c>
      <c r="G87" s="74">
        <f>2530+60+503</f>
        <v>3093</v>
      </c>
    </row>
    <row r="88" spans="1:9" ht="31.5">
      <c r="A88" s="60" t="s">
        <v>53</v>
      </c>
      <c r="B88" s="70" t="s">
        <v>106</v>
      </c>
      <c r="C88" s="70" t="s">
        <v>49</v>
      </c>
      <c r="D88" s="70" t="s">
        <v>46</v>
      </c>
      <c r="E88" s="70" t="s">
        <v>135</v>
      </c>
      <c r="F88" s="69"/>
      <c r="G88" s="74">
        <f>G89+G90+G91</f>
        <v>42723</v>
      </c>
      <c r="I88" s="80"/>
    </row>
    <row r="89" spans="1:7" ht="31.5">
      <c r="A89" s="60" t="s">
        <v>51</v>
      </c>
      <c r="B89" s="70" t="s">
        <v>106</v>
      </c>
      <c r="C89" s="70" t="s">
        <v>49</v>
      </c>
      <c r="D89" s="70" t="s">
        <v>46</v>
      </c>
      <c r="E89" s="70" t="s">
        <v>135</v>
      </c>
      <c r="F89" s="69">
        <v>120</v>
      </c>
      <c r="G89" s="74">
        <f>28915+7426+49+51+835+75+45+52+45</f>
        <v>37493</v>
      </c>
    </row>
    <row r="90" spans="1:7" ht="47.25">
      <c r="A90" s="60" t="s">
        <v>82</v>
      </c>
      <c r="B90" s="70" t="s">
        <v>106</v>
      </c>
      <c r="C90" s="70" t="s">
        <v>49</v>
      </c>
      <c r="D90" s="70" t="s">
        <v>46</v>
      </c>
      <c r="E90" s="70" t="s">
        <v>135</v>
      </c>
      <c r="F90" s="69">
        <v>240</v>
      </c>
      <c r="G90" s="74">
        <v>4550</v>
      </c>
    </row>
    <row r="91" spans="1:7" ht="15.75">
      <c r="A91" s="60" t="s">
        <v>54</v>
      </c>
      <c r="B91" s="70" t="s">
        <v>106</v>
      </c>
      <c r="C91" s="70" t="s">
        <v>49</v>
      </c>
      <c r="D91" s="70" t="s">
        <v>46</v>
      </c>
      <c r="E91" s="70" t="s">
        <v>135</v>
      </c>
      <c r="F91" s="69">
        <v>850</v>
      </c>
      <c r="G91" s="74">
        <v>680</v>
      </c>
    </row>
    <row r="92" spans="1:7" ht="66" customHeight="1">
      <c r="A92" s="60" t="s">
        <v>117</v>
      </c>
      <c r="B92" s="70" t="s">
        <v>106</v>
      </c>
      <c r="C92" s="70" t="s">
        <v>49</v>
      </c>
      <c r="D92" s="70" t="s">
        <v>46</v>
      </c>
      <c r="E92" s="70" t="s">
        <v>162</v>
      </c>
      <c r="F92" s="69"/>
      <c r="G92" s="74">
        <f>G93</f>
        <v>693</v>
      </c>
    </row>
    <row r="93" spans="1:7" ht="18.75" customHeight="1">
      <c r="A93" s="60" t="s">
        <v>78</v>
      </c>
      <c r="B93" s="70" t="s">
        <v>106</v>
      </c>
      <c r="C93" s="70" t="s">
        <v>49</v>
      </c>
      <c r="D93" s="70" t="s">
        <v>46</v>
      </c>
      <c r="E93" s="70" t="s">
        <v>162</v>
      </c>
      <c r="F93" s="69">
        <v>540</v>
      </c>
      <c r="G93" s="74">
        <v>693</v>
      </c>
    </row>
    <row r="94" spans="1:7" ht="66.75" customHeight="1">
      <c r="A94" s="57" t="s">
        <v>118</v>
      </c>
      <c r="B94" s="70" t="s">
        <v>106</v>
      </c>
      <c r="C94" s="70" t="s">
        <v>49</v>
      </c>
      <c r="D94" s="70" t="s">
        <v>46</v>
      </c>
      <c r="E94" s="70" t="s">
        <v>163</v>
      </c>
      <c r="F94" s="69"/>
      <c r="G94" s="74">
        <f>G95</f>
        <v>465</v>
      </c>
    </row>
    <row r="95" spans="1:7" ht="21.75" customHeight="1">
      <c r="A95" s="60" t="s">
        <v>78</v>
      </c>
      <c r="B95" s="70" t="s">
        <v>106</v>
      </c>
      <c r="C95" s="70" t="s">
        <v>49</v>
      </c>
      <c r="D95" s="70" t="s">
        <v>46</v>
      </c>
      <c r="E95" s="70" t="s">
        <v>163</v>
      </c>
      <c r="F95" s="69">
        <v>540</v>
      </c>
      <c r="G95" s="74">
        <v>465</v>
      </c>
    </row>
    <row r="96" spans="1:7" ht="37.5" customHeight="1">
      <c r="A96" s="60" t="s">
        <v>119</v>
      </c>
      <c r="B96" s="70" t="s">
        <v>106</v>
      </c>
      <c r="C96" s="70" t="s">
        <v>49</v>
      </c>
      <c r="D96" s="70" t="s">
        <v>46</v>
      </c>
      <c r="E96" s="70" t="s">
        <v>164</v>
      </c>
      <c r="F96" s="69"/>
      <c r="G96" s="74">
        <f>G97</f>
        <v>172</v>
      </c>
    </row>
    <row r="97" spans="1:7" ht="15.75">
      <c r="A97" s="60" t="s">
        <v>78</v>
      </c>
      <c r="B97" s="70" t="s">
        <v>106</v>
      </c>
      <c r="C97" s="70" t="s">
        <v>49</v>
      </c>
      <c r="D97" s="70" t="s">
        <v>46</v>
      </c>
      <c r="E97" s="70" t="s">
        <v>164</v>
      </c>
      <c r="F97" s="69">
        <v>540</v>
      </c>
      <c r="G97" s="74">
        <v>172</v>
      </c>
    </row>
    <row r="98" spans="1:7" ht="51.75" customHeight="1">
      <c r="A98" s="60" t="s">
        <v>121</v>
      </c>
      <c r="B98" s="70" t="s">
        <v>106</v>
      </c>
      <c r="C98" s="70" t="s">
        <v>49</v>
      </c>
      <c r="D98" s="70" t="s">
        <v>46</v>
      </c>
      <c r="E98" s="70" t="s">
        <v>167</v>
      </c>
      <c r="F98" s="69"/>
      <c r="G98" s="74">
        <f>G99</f>
        <v>187</v>
      </c>
    </row>
    <row r="99" spans="1:7" ht="15.75">
      <c r="A99" s="60" t="s">
        <v>78</v>
      </c>
      <c r="B99" s="70" t="s">
        <v>106</v>
      </c>
      <c r="C99" s="70" t="s">
        <v>49</v>
      </c>
      <c r="D99" s="70" t="s">
        <v>46</v>
      </c>
      <c r="E99" s="70" t="s">
        <v>167</v>
      </c>
      <c r="F99" s="69">
        <v>540</v>
      </c>
      <c r="G99" s="74">
        <v>187</v>
      </c>
    </row>
    <row r="100" spans="1:7" ht="78.75">
      <c r="A100" s="110" t="s">
        <v>170</v>
      </c>
      <c r="B100" s="70" t="s">
        <v>106</v>
      </c>
      <c r="C100" s="70" t="s">
        <v>49</v>
      </c>
      <c r="D100" s="70" t="s">
        <v>46</v>
      </c>
      <c r="E100" s="70" t="s">
        <v>138</v>
      </c>
      <c r="F100" s="69"/>
      <c r="G100" s="74">
        <f>G101</f>
        <v>4</v>
      </c>
    </row>
    <row r="101" spans="1:7" ht="47.25">
      <c r="A101" s="60" t="s">
        <v>82</v>
      </c>
      <c r="B101" s="70" t="s">
        <v>106</v>
      </c>
      <c r="C101" s="70" t="s">
        <v>49</v>
      </c>
      <c r="D101" s="70" t="s">
        <v>46</v>
      </c>
      <c r="E101" s="70" t="s">
        <v>138</v>
      </c>
      <c r="F101" s="69">
        <v>240</v>
      </c>
      <c r="G101" s="74">
        <v>4</v>
      </c>
    </row>
    <row r="102" spans="1:7" ht="47.25">
      <c r="A102" s="60" t="s">
        <v>63</v>
      </c>
      <c r="B102" s="70" t="s">
        <v>106</v>
      </c>
      <c r="C102" s="70" t="s">
        <v>49</v>
      </c>
      <c r="D102" s="70" t="s">
        <v>46</v>
      </c>
      <c r="E102" s="70" t="s">
        <v>137</v>
      </c>
      <c r="F102" s="69"/>
      <c r="G102" s="74">
        <f>G103</f>
        <v>482</v>
      </c>
    </row>
    <row r="103" spans="1:7" ht="31.5">
      <c r="A103" s="60" t="s">
        <v>51</v>
      </c>
      <c r="B103" s="70" t="s">
        <v>106</v>
      </c>
      <c r="C103" s="70" t="s">
        <v>49</v>
      </c>
      <c r="D103" s="70" t="s">
        <v>46</v>
      </c>
      <c r="E103" s="70" t="s">
        <v>137</v>
      </c>
      <c r="F103" s="69">
        <v>120</v>
      </c>
      <c r="G103" s="74">
        <v>482</v>
      </c>
    </row>
    <row r="104" spans="1:7" ht="15.75">
      <c r="A104" s="60" t="s">
        <v>50</v>
      </c>
      <c r="B104" s="70" t="s">
        <v>106</v>
      </c>
      <c r="C104" s="70" t="s">
        <v>49</v>
      </c>
      <c r="D104" s="70" t="s">
        <v>46</v>
      </c>
      <c r="E104" s="83">
        <v>11010</v>
      </c>
      <c r="F104" s="69"/>
      <c r="G104" s="74">
        <f>G105</f>
        <v>2159</v>
      </c>
    </row>
    <row r="105" spans="1:7" ht="15.75">
      <c r="A105" s="69" t="s">
        <v>86</v>
      </c>
      <c r="B105" s="70" t="s">
        <v>106</v>
      </c>
      <c r="C105" s="70" t="s">
        <v>49</v>
      </c>
      <c r="D105" s="70" t="s">
        <v>46</v>
      </c>
      <c r="E105" s="83">
        <v>11010</v>
      </c>
      <c r="F105" s="69">
        <v>360</v>
      </c>
      <c r="G105" s="74">
        <f>1771+388</f>
        <v>2159</v>
      </c>
    </row>
    <row r="106" spans="1:7" ht="31.5">
      <c r="A106" s="60" t="s">
        <v>53</v>
      </c>
      <c r="B106" s="70" t="s">
        <v>106</v>
      </c>
      <c r="C106" s="70" t="s">
        <v>49</v>
      </c>
      <c r="D106" s="70" t="s">
        <v>46</v>
      </c>
      <c r="E106" s="83">
        <v>11040</v>
      </c>
      <c r="F106" s="69"/>
      <c r="G106" s="74">
        <f>G107</f>
        <v>12932</v>
      </c>
    </row>
    <row r="107" spans="1:7" ht="15.75">
      <c r="A107" s="69" t="s">
        <v>86</v>
      </c>
      <c r="B107" s="70" t="s">
        <v>106</v>
      </c>
      <c r="C107" s="70" t="s">
        <v>49</v>
      </c>
      <c r="D107" s="70" t="s">
        <v>46</v>
      </c>
      <c r="E107" s="83">
        <v>11040</v>
      </c>
      <c r="F107" s="69">
        <v>360</v>
      </c>
      <c r="G107" s="74">
        <f>10982+1950</f>
        <v>12932</v>
      </c>
    </row>
    <row r="108" spans="1:9" ht="15.75">
      <c r="A108" s="72" t="s">
        <v>56</v>
      </c>
      <c r="B108" s="82">
        <v>98</v>
      </c>
      <c r="C108" s="82"/>
      <c r="D108" s="82"/>
      <c r="E108" s="72"/>
      <c r="F108" s="72"/>
      <c r="G108" s="81">
        <f>G109</f>
        <v>485</v>
      </c>
      <c r="H108" s="85"/>
      <c r="I108" s="86"/>
    </row>
    <row r="109" spans="1:9" ht="31.5">
      <c r="A109" s="60" t="s">
        <v>159</v>
      </c>
      <c r="B109" s="83">
        <v>98</v>
      </c>
      <c r="C109" s="83">
        <v>9</v>
      </c>
      <c r="D109" s="83"/>
      <c r="E109" s="70"/>
      <c r="F109" s="69"/>
      <c r="G109" s="88">
        <f>G110+G113+G115</f>
        <v>485</v>
      </c>
      <c r="H109" s="85"/>
      <c r="I109" s="86"/>
    </row>
    <row r="110" spans="1:9" ht="31.5">
      <c r="A110" s="60" t="s">
        <v>53</v>
      </c>
      <c r="B110" s="70" t="s">
        <v>103</v>
      </c>
      <c r="C110" s="70" t="s">
        <v>104</v>
      </c>
      <c r="D110" s="70" t="s">
        <v>125</v>
      </c>
      <c r="E110" s="70" t="s">
        <v>135</v>
      </c>
      <c r="F110" s="66"/>
      <c r="G110" s="68">
        <f>G111+G112</f>
        <v>16</v>
      </c>
      <c r="H110" s="85"/>
      <c r="I110" s="86"/>
    </row>
    <row r="111" spans="1:7" ht="47.25">
      <c r="A111" s="60" t="s">
        <v>82</v>
      </c>
      <c r="B111" s="70" t="s">
        <v>103</v>
      </c>
      <c r="C111" s="70" t="s">
        <v>104</v>
      </c>
      <c r="D111" s="70" t="s">
        <v>125</v>
      </c>
      <c r="E111" s="70" t="s">
        <v>135</v>
      </c>
      <c r="F111" s="77">
        <v>240</v>
      </c>
      <c r="G111" s="68">
        <v>12</v>
      </c>
    </row>
    <row r="112" spans="1:7" ht="15.75">
      <c r="A112" s="60" t="s">
        <v>54</v>
      </c>
      <c r="B112" s="70" t="s">
        <v>103</v>
      </c>
      <c r="C112" s="70" t="s">
        <v>104</v>
      </c>
      <c r="D112" s="70" t="s">
        <v>125</v>
      </c>
      <c r="E112" s="70" t="s">
        <v>135</v>
      </c>
      <c r="F112" s="77">
        <v>850</v>
      </c>
      <c r="G112" s="68">
        <v>4</v>
      </c>
    </row>
    <row r="113" spans="1:8" ht="15.75">
      <c r="A113" s="60" t="s">
        <v>57</v>
      </c>
      <c r="B113" s="70" t="s">
        <v>103</v>
      </c>
      <c r="C113" s="70" t="s">
        <v>104</v>
      </c>
      <c r="D113" s="70" t="s">
        <v>125</v>
      </c>
      <c r="E113" s="70" t="s">
        <v>143</v>
      </c>
      <c r="F113" s="69"/>
      <c r="G113" s="74">
        <f>G114</f>
        <v>400</v>
      </c>
      <c r="H113" s="80"/>
    </row>
    <row r="114" spans="1:7" ht="15.75">
      <c r="A114" s="60" t="s">
        <v>58</v>
      </c>
      <c r="B114" s="70" t="s">
        <v>103</v>
      </c>
      <c r="C114" s="70" t="s">
        <v>104</v>
      </c>
      <c r="D114" s="70" t="s">
        <v>125</v>
      </c>
      <c r="E114" s="70" t="s">
        <v>143</v>
      </c>
      <c r="F114" s="69">
        <v>870</v>
      </c>
      <c r="G114" s="74">
        <v>400</v>
      </c>
    </row>
    <row r="115" spans="1:7" ht="31.5">
      <c r="A115" s="60" t="s">
        <v>89</v>
      </c>
      <c r="B115" s="70" t="s">
        <v>103</v>
      </c>
      <c r="C115" s="70" t="s">
        <v>104</v>
      </c>
      <c r="D115" s="70" t="s">
        <v>125</v>
      </c>
      <c r="E115" s="70" t="s">
        <v>160</v>
      </c>
      <c r="F115" s="69"/>
      <c r="G115" s="74">
        <f>G116</f>
        <v>69</v>
      </c>
    </row>
    <row r="116" spans="1:7" ht="15.75">
      <c r="A116" s="60" t="s">
        <v>78</v>
      </c>
      <c r="B116" s="70" t="s">
        <v>103</v>
      </c>
      <c r="C116" s="70" t="s">
        <v>104</v>
      </c>
      <c r="D116" s="70" t="s">
        <v>125</v>
      </c>
      <c r="E116" s="70" t="s">
        <v>160</v>
      </c>
      <c r="F116" s="69">
        <v>540</v>
      </c>
      <c r="G116" s="74">
        <v>69</v>
      </c>
    </row>
    <row r="117" spans="1:7" ht="15.75">
      <c r="A117" s="72" t="s">
        <v>90</v>
      </c>
      <c r="B117" s="72"/>
      <c r="C117" s="72"/>
      <c r="D117" s="72"/>
      <c r="E117" s="72"/>
      <c r="F117" s="72"/>
      <c r="G117" s="81">
        <f>G12+G31+G62+G84+G108</f>
        <v>135425</v>
      </c>
    </row>
    <row r="118" spans="1:7" ht="15.75">
      <c r="A118" s="61"/>
      <c r="B118" s="61"/>
      <c r="C118" s="61"/>
      <c r="D118" s="61"/>
      <c r="E118" s="61"/>
      <c r="F118" s="61"/>
      <c r="G118" s="84"/>
    </row>
    <row r="119" spans="1:7" ht="15.75">
      <c r="A119" s="61"/>
      <c r="B119" s="61"/>
      <c r="C119" s="61"/>
      <c r="D119" s="61"/>
      <c r="E119" s="61"/>
      <c r="F119" s="61"/>
      <c r="G119" s="84"/>
    </row>
    <row r="120" spans="1:7" ht="15.75">
      <c r="A120" s="61"/>
      <c r="B120" s="61"/>
      <c r="C120" s="61"/>
      <c r="D120" s="61"/>
      <c r="E120" s="61"/>
      <c r="F120" s="61"/>
      <c r="G120" s="61"/>
    </row>
    <row r="121" spans="1:7" ht="15.75">
      <c r="A121" s="61"/>
      <c r="B121" s="61"/>
      <c r="C121" s="61"/>
      <c r="D121" s="61"/>
      <c r="E121" s="61"/>
      <c r="F121" s="61"/>
      <c r="G121" s="61"/>
    </row>
    <row r="122" spans="1:7" ht="15.75">
      <c r="A122" s="61"/>
      <c r="B122" s="61"/>
      <c r="C122" s="61"/>
      <c r="D122" s="61"/>
      <c r="E122" s="61"/>
      <c r="F122" s="61"/>
      <c r="G122" s="61"/>
    </row>
    <row r="123" spans="1:7" ht="15.75">
      <c r="A123" s="61"/>
      <c r="B123" s="61"/>
      <c r="C123" s="61"/>
      <c r="D123" s="61"/>
      <c r="E123" s="61"/>
      <c r="F123" s="61"/>
      <c r="G123" s="61"/>
    </row>
    <row r="124" spans="1:7" ht="15.75">
      <c r="A124" s="61"/>
      <c r="B124" s="61"/>
      <c r="C124" s="61"/>
      <c r="D124" s="61"/>
      <c r="E124" s="61"/>
      <c r="F124" s="61"/>
      <c r="G124" s="61"/>
    </row>
    <row r="125" spans="1:7" ht="15.75">
      <c r="A125" s="61"/>
      <c r="B125" s="61"/>
      <c r="C125" s="61"/>
      <c r="D125" s="61"/>
      <c r="E125" s="61"/>
      <c r="F125" s="61"/>
      <c r="G125" s="61"/>
    </row>
    <row r="126" spans="1:7" ht="15.75">
      <c r="A126" s="61"/>
      <c r="B126" s="61"/>
      <c r="C126" s="61"/>
      <c r="D126" s="61"/>
      <c r="E126" s="61"/>
      <c r="F126" s="61"/>
      <c r="G126" s="61"/>
    </row>
    <row r="127" spans="1:7" ht="15.75">
      <c r="A127" s="61"/>
      <c r="B127" s="61"/>
      <c r="C127" s="61"/>
      <c r="D127" s="61"/>
      <c r="E127" s="61"/>
      <c r="F127" s="61"/>
      <c r="G127" s="61"/>
    </row>
    <row r="128" spans="1:7" ht="15.75">
      <c r="A128" s="61"/>
      <c r="B128" s="61"/>
      <c r="C128" s="61"/>
      <c r="D128" s="61"/>
      <c r="E128" s="61"/>
      <c r="F128" s="61"/>
      <c r="G128" s="61"/>
    </row>
    <row r="129" spans="1:7" ht="15.75">
      <c r="A129" s="61"/>
      <c r="B129" s="61"/>
      <c r="C129" s="61"/>
      <c r="D129" s="61"/>
      <c r="E129" s="61"/>
      <c r="F129" s="61"/>
      <c r="G129" s="61"/>
    </row>
    <row r="130" spans="1:7" ht="15.75">
      <c r="A130" s="61"/>
      <c r="B130" s="61"/>
      <c r="C130" s="61"/>
      <c r="D130" s="61"/>
      <c r="E130" s="61"/>
      <c r="F130" s="61"/>
      <c r="G130" s="61"/>
    </row>
    <row r="131" spans="1:7" ht="15.75">
      <c r="A131" s="61"/>
      <c r="B131" s="61"/>
      <c r="C131" s="61"/>
      <c r="D131" s="61"/>
      <c r="E131" s="61"/>
      <c r="F131" s="61"/>
      <c r="G131" s="61"/>
    </row>
    <row r="132" spans="1:7" ht="15.75">
      <c r="A132" s="61"/>
      <c r="B132" s="61"/>
      <c r="C132" s="61"/>
      <c r="D132" s="61"/>
      <c r="E132" s="61"/>
      <c r="F132" s="61"/>
      <c r="G132" s="61"/>
    </row>
    <row r="133" spans="1:7" ht="15.75">
      <c r="A133" s="61"/>
      <c r="B133" s="61"/>
      <c r="C133" s="61"/>
      <c r="D133" s="61"/>
      <c r="E133" s="61"/>
      <c r="F133" s="61"/>
      <c r="G133" s="61"/>
    </row>
    <row r="134" spans="1:7" ht="15.75">
      <c r="A134" s="61"/>
      <c r="B134" s="61"/>
      <c r="C134" s="61"/>
      <c r="D134" s="61"/>
      <c r="E134" s="61"/>
      <c r="F134" s="61"/>
      <c r="G134" s="61"/>
    </row>
    <row r="135" spans="1:7" ht="15.75">
      <c r="A135" s="61"/>
      <c r="B135" s="61"/>
      <c r="C135" s="61"/>
      <c r="D135" s="61"/>
      <c r="E135" s="61"/>
      <c r="F135" s="61"/>
      <c r="G135" s="61"/>
    </row>
    <row r="136" spans="1:7" ht="15.75">
      <c r="A136" s="61"/>
      <c r="B136" s="61"/>
      <c r="C136" s="61"/>
      <c r="D136" s="61"/>
      <c r="E136" s="61"/>
      <c r="F136" s="61"/>
      <c r="G136" s="61"/>
    </row>
    <row r="137" spans="1:7" ht="15.75">
      <c r="A137" s="61"/>
      <c r="B137" s="61"/>
      <c r="C137" s="61"/>
      <c r="D137" s="61"/>
      <c r="E137" s="61"/>
      <c r="F137" s="61"/>
      <c r="G137" s="61"/>
    </row>
    <row r="138" spans="1:7" ht="15.75">
      <c r="A138" s="61"/>
      <c r="B138" s="61"/>
      <c r="C138" s="61"/>
      <c r="D138" s="61"/>
      <c r="E138" s="61"/>
      <c r="F138" s="61"/>
      <c r="G138" s="61"/>
    </row>
    <row r="139" spans="1:7" ht="15.75">
      <c r="A139" s="61"/>
      <c r="B139" s="61"/>
      <c r="C139" s="61"/>
      <c r="D139" s="61"/>
      <c r="E139" s="61"/>
      <c r="F139" s="61"/>
      <c r="G139" s="61"/>
    </row>
    <row r="140" spans="1:7" ht="15.75">
      <c r="A140" s="61"/>
      <c r="B140" s="61"/>
      <c r="C140" s="61"/>
      <c r="D140" s="61"/>
      <c r="E140" s="61"/>
      <c r="F140" s="61"/>
      <c r="G140" s="61"/>
    </row>
    <row r="141" spans="1:7" ht="15.75">
      <c r="A141" s="61"/>
      <c r="B141" s="61"/>
      <c r="C141" s="61"/>
      <c r="D141" s="61"/>
      <c r="E141" s="61"/>
      <c r="F141" s="61"/>
      <c r="G141" s="61"/>
    </row>
    <row r="142" spans="1:7" ht="15.75">
      <c r="A142" s="61"/>
      <c r="B142" s="61"/>
      <c r="C142" s="61"/>
      <c r="D142" s="61"/>
      <c r="E142" s="61"/>
      <c r="F142" s="61"/>
      <c r="G142" s="61"/>
    </row>
    <row r="143" spans="1:7" ht="15.75">
      <c r="A143" s="61"/>
      <c r="B143" s="61"/>
      <c r="C143" s="61"/>
      <c r="D143" s="61"/>
      <c r="E143" s="61"/>
      <c r="F143" s="61"/>
      <c r="G143" s="61"/>
    </row>
    <row r="144" spans="1:7" ht="15.75">
      <c r="A144" s="61"/>
      <c r="B144" s="61"/>
      <c r="C144" s="61"/>
      <c r="D144" s="61"/>
      <c r="E144" s="61"/>
      <c r="F144" s="61"/>
      <c r="G144" s="61"/>
    </row>
    <row r="145" spans="1:7" ht="15.75">
      <c r="A145" s="61"/>
      <c r="B145" s="61"/>
      <c r="C145" s="61"/>
      <c r="D145" s="61"/>
      <c r="E145" s="61"/>
      <c r="F145" s="61"/>
      <c r="G145" s="61"/>
    </row>
    <row r="146" spans="1:7" ht="15.75">
      <c r="A146" s="61"/>
      <c r="B146" s="61"/>
      <c r="C146" s="61"/>
      <c r="D146" s="61"/>
      <c r="E146" s="61"/>
      <c r="F146" s="61"/>
      <c r="G146" s="61"/>
    </row>
    <row r="147" spans="1:7" ht="15.75">
      <c r="A147" s="61"/>
      <c r="B147" s="61"/>
      <c r="C147" s="61"/>
      <c r="D147" s="61"/>
      <c r="E147" s="61"/>
      <c r="F147" s="61"/>
      <c r="G147" s="61"/>
    </row>
    <row r="148" spans="1:7" ht="15.75">
      <c r="A148" s="61"/>
      <c r="B148" s="61"/>
      <c r="C148" s="61"/>
      <c r="D148" s="61"/>
      <c r="E148" s="61"/>
      <c r="F148" s="61"/>
      <c r="G148" s="61"/>
    </row>
    <row r="149" spans="1:7" ht="15.75">
      <c r="A149" s="61"/>
      <c r="B149" s="61"/>
      <c r="C149" s="61"/>
      <c r="D149" s="61"/>
      <c r="E149" s="61"/>
      <c r="F149" s="61"/>
      <c r="G149" s="61"/>
    </row>
    <row r="150" spans="1:7" ht="15.75">
      <c r="A150" s="61"/>
      <c r="B150" s="61"/>
      <c r="C150" s="61"/>
      <c r="D150" s="61"/>
      <c r="E150" s="61"/>
      <c r="F150" s="61"/>
      <c r="G150" s="61"/>
    </row>
    <row r="151" spans="1:7" ht="15.75">
      <c r="A151" s="61"/>
      <c r="B151" s="61"/>
      <c r="C151" s="61"/>
      <c r="D151" s="61"/>
      <c r="E151" s="61"/>
      <c r="F151" s="61"/>
      <c r="G151" s="61"/>
    </row>
    <row r="152" spans="1:7" ht="15.75">
      <c r="A152" s="61"/>
      <c r="B152" s="61"/>
      <c r="C152" s="61"/>
      <c r="D152" s="61"/>
      <c r="E152" s="61"/>
      <c r="F152" s="61"/>
      <c r="G152" s="61"/>
    </row>
    <row r="153" spans="1:7" ht="15.75">
      <c r="A153" s="61"/>
      <c r="B153" s="61"/>
      <c r="C153" s="61"/>
      <c r="D153" s="61"/>
      <c r="E153" s="61"/>
      <c r="F153" s="61"/>
      <c r="G153" s="61"/>
    </row>
    <row r="154" spans="1:7" ht="15.75">
      <c r="A154" s="61"/>
      <c r="B154" s="61"/>
      <c r="C154" s="61"/>
      <c r="D154" s="61"/>
      <c r="E154" s="61"/>
      <c r="F154" s="61"/>
      <c r="G154" s="61"/>
    </row>
    <row r="155" spans="1:7" ht="15.75">
      <c r="A155" s="61"/>
      <c r="B155" s="61"/>
      <c r="C155" s="61"/>
      <c r="D155" s="61"/>
      <c r="E155" s="61"/>
      <c r="F155" s="61"/>
      <c r="G155" s="61"/>
    </row>
    <row r="156" spans="1:7" ht="15.75">
      <c r="A156" s="61"/>
      <c r="B156" s="61"/>
      <c r="C156" s="61"/>
      <c r="D156" s="61"/>
      <c r="E156" s="61"/>
      <c r="F156" s="61"/>
      <c r="G156" s="61"/>
    </row>
    <row r="157" spans="1:7" ht="15.75">
      <c r="A157" s="61"/>
      <c r="B157" s="61"/>
      <c r="C157" s="61"/>
      <c r="D157" s="61"/>
      <c r="E157" s="61"/>
      <c r="F157" s="61"/>
      <c r="G157" s="61"/>
    </row>
    <row r="158" spans="1:7" ht="15.75">
      <c r="A158" s="61"/>
      <c r="B158" s="61"/>
      <c r="C158" s="61"/>
      <c r="D158" s="61"/>
      <c r="E158" s="61"/>
      <c r="F158" s="61"/>
      <c r="G158" s="61"/>
    </row>
    <row r="159" spans="1:7" ht="15.75">
      <c r="A159" s="61"/>
      <c r="B159" s="61"/>
      <c r="C159" s="61"/>
      <c r="D159" s="61"/>
      <c r="E159" s="61"/>
      <c r="F159" s="61"/>
      <c r="G159" s="61"/>
    </row>
    <row r="160" spans="1:7" ht="15.75">
      <c r="A160" s="61"/>
      <c r="B160" s="61"/>
      <c r="C160" s="61"/>
      <c r="D160" s="61"/>
      <c r="E160" s="61"/>
      <c r="F160" s="61"/>
      <c r="G160" s="61"/>
    </row>
    <row r="161" spans="1:7" ht="15.75">
      <c r="A161" s="61"/>
      <c r="B161" s="61"/>
      <c r="C161" s="61"/>
      <c r="D161" s="61"/>
      <c r="E161" s="61"/>
      <c r="F161" s="61"/>
      <c r="G161" s="61"/>
    </row>
    <row r="162" spans="1:7" ht="15.75">
      <c r="A162" s="61"/>
      <c r="B162" s="61"/>
      <c r="C162" s="61"/>
      <c r="D162" s="61"/>
      <c r="E162" s="61"/>
      <c r="F162" s="61"/>
      <c r="G162" s="61"/>
    </row>
    <row r="163" spans="1:7" ht="15.75">
      <c r="A163" s="61"/>
      <c r="B163" s="61"/>
      <c r="C163" s="61"/>
      <c r="D163" s="61"/>
      <c r="E163" s="61"/>
      <c r="F163" s="61"/>
      <c r="G163" s="61"/>
    </row>
    <row r="164" spans="1:7" ht="15.75">
      <c r="A164" s="61"/>
      <c r="B164" s="61"/>
      <c r="C164" s="61"/>
      <c r="D164" s="61"/>
      <c r="E164" s="61"/>
      <c r="F164" s="61"/>
      <c r="G164" s="61"/>
    </row>
    <row r="165" spans="1:7" ht="15.75">
      <c r="A165" s="61"/>
      <c r="B165" s="61"/>
      <c r="C165" s="61"/>
      <c r="D165" s="61"/>
      <c r="E165" s="61"/>
      <c r="F165" s="61"/>
      <c r="G165" s="61"/>
    </row>
    <row r="166" spans="1:7" ht="15.75">
      <c r="A166" s="61"/>
      <c r="B166" s="61"/>
      <c r="C166" s="61"/>
      <c r="D166" s="61"/>
      <c r="E166" s="61"/>
      <c r="F166" s="61"/>
      <c r="G166" s="61"/>
    </row>
    <row r="167" spans="1:7" ht="15.75">
      <c r="A167" s="61"/>
      <c r="B167" s="61"/>
      <c r="C167" s="61"/>
      <c r="D167" s="61"/>
      <c r="E167" s="61"/>
      <c r="F167" s="61"/>
      <c r="G167" s="61"/>
    </row>
    <row r="168" spans="1:7" ht="15.75">
      <c r="A168" s="61"/>
      <c r="B168" s="61"/>
      <c r="C168" s="61"/>
      <c r="D168" s="61"/>
      <c r="E168" s="61"/>
      <c r="F168" s="61"/>
      <c r="G168" s="61"/>
    </row>
    <row r="169" spans="1:7" ht="15.75">
      <c r="A169" s="61"/>
      <c r="B169" s="61"/>
      <c r="C169" s="61"/>
      <c r="D169" s="61"/>
      <c r="E169" s="61"/>
      <c r="F169" s="61"/>
      <c r="G169" s="61"/>
    </row>
    <row r="170" spans="1:7" ht="15.75">
      <c r="A170" s="61"/>
      <c r="B170" s="61"/>
      <c r="C170" s="61"/>
      <c r="D170" s="61"/>
      <c r="E170" s="61"/>
      <c r="F170" s="61"/>
      <c r="G170" s="61"/>
    </row>
    <row r="171" spans="1:7" ht="15.75">
      <c r="A171" s="61"/>
      <c r="B171" s="61"/>
      <c r="C171" s="61"/>
      <c r="D171" s="61"/>
      <c r="E171" s="61"/>
      <c r="F171" s="61"/>
      <c r="G171" s="61"/>
    </row>
    <row r="172" spans="1:7" ht="15.75">
      <c r="A172" s="61"/>
      <c r="B172" s="61"/>
      <c r="C172" s="61"/>
      <c r="D172" s="61"/>
      <c r="E172" s="61"/>
      <c r="F172" s="61"/>
      <c r="G172" s="61"/>
    </row>
    <row r="173" spans="1:7" ht="15.75">
      <c r="A173" s="61"/>
      <c r="B173" s="61"/>
      <c r="C173" s="61"/>
      <c r="D173" s="61"/>
      <c r="E173" s="61"/>
      <c r="F173" s="61"/>
      <c r="G173" s="61"/>
    </row>
    <row r="174" spans="1:7" ht="15.75">
      <c r="A174" s="61"/>
      <c r="B174" s="61"/>
      <c r="C174" s="61"/>
      <c r="D174" s="61"/>
      <c r="E174" s="61"/>
      <c r="F174" s="61"/>
      <c r="G174" s="61"/>
    </row>
    <row r="175" spans="1:7" ht="15.75">
      <c r="A175" s="61"/>
      <c r="B175" s="61"/>
      <c r="C175" s="61"/>
      <c r="D175" s="61"/>
      <c r="E175" s="61"/>
      <c r="F175" s="61"/>
      <c r="G175" s="61"/>
    </row>
    <row r="176" spans="1:7" ht="15.75">
      <c r="A176" s="61"/>
      <c r="B176" s="61"/>
      <c r="C176" s="61"/>
      <c r="D176" s="61"/>
      <c r="E176" s="61"/>
      <c r="F176" s="61"/>
      <c r="G176" s="61"/>
    </row>
    <row r="177" spans="1:7" ht="15.75">
      <c r="A177" s="61"/>
      <c r="B177" s="61"/>
      <c r="C177" s="61"/>
      <c r="D177" s="61"/>
      <c r="E177" s="61"/>
      <c r="F177" s="61"/>
      <c r="G177" s="61"/>
    </row>
    <row r="178" spans="1:7" ht="15.75">
      <c r="A178" s="61"/>
      <c r="B178" s="61"/>
      <c r="C178" s="61"/>
      <c r="D178" s="61"/>
      <c r="E178" s="61"/>
      <c r="F178" s="61"/>
      <c r="G178" s="61"/>
    </row>
    <row r="179" spans="1:7" ht="15.75">
      <c r="A179" s="61"/>
      <c r="B179" s="61"/>
      <c r="C179" s="61"/>
      <c r="D179" s="61"/>
      <c r="E179" s="61"/>
      <c r="F179" s="61"/>
      <c r="G179" s="61"/>
    </row>
    <row r="180" spans="1:7" ht="15.75">
      <c r="A180" s="61"/>
      <c r="B180" s="61"/>
      <c r="C180" s="61"/>
      <c r="D180" s="61"/>
      <c r="E180" s="61"/>
      <c r="F180" s="61"/>
      <c r="G180" s="61"/>
    </row>
    <row r="181" spans="1:7" ht="15.75">
      <c r="A181" s="61"/>
      <c r="B181" s="61"/>
      <c r="C181" s="61"/>
      <c r="D181" s="61"/>
      <c r="E181" s="61"/>
      <c r="F181" s="61"/>
      <c r="G181" s="61"/>
    </row>
    <row r="182" spans="1:7" ht="15.75">
      <c r="A182" s="61"/>
      <c r="B182" s="61"/>
      <c r="C182" s="61"/>
      <c r="D182" s="61"/>
      <c r="E182" s="61"/>
      <c r="F182" s="61"/>
      <c r="G182" s="61"/>
    </row>
    <row r="183" spans="1:7" ht="15.75">
      <c r="A183" s="61"/>
      <c r="B183" s="61"/>
      <c r="C183" s="61"/>
      <c r="D183" s="61"/>
      <c r="E183" s="61"/>
      <c r="F183" s="61"/>
      <c r="G183" s="61"/>
    </row>
    <row r="184" spans="1:7" ht="15.75">
      <c r="A184" s="61"/>
      <c r="B184" s="61"/>
      <c r="C184" s="61"/>
      <c r="D184" s="61"/>
      <c r="E184" s="61"/>
      <c r="F184" s="61"/>
      <c r="G184" s="61"/>
    </row>
    <row r="185" spans="1:7" ht="15.75">
      <c r="A185" s="61"/>
      <c r="B185" s="61"/>
      <c r="C185" s="61"/>
      <c r="D185" s="61"/>
      <c r="E185" s="61"/>
      <c r="F185" s="61"/>
      <c r="G185" s="61"/>
    </row>
    <row r="186" spans="1:7" ht="15.75">
      <c r="A186" s="61"/>
      <c r="B186" s="61"/>
      <c r="C186" s="61"/>
      <c r="D186" s="61"/>
      <c r="E186" s="61"/>
      <c r="F186" s="61"/>
      <c r="G186" s="61"/>
    </row>
    <row r="187" spans="1:7" ht="15.75">
      <c r="A187" s="61"/>
      <c r="B187" s="61"/>
      <c r="C187" s="61"/>
      <c r="D187" s="61"/>
      <c r="E187" s="61"/>
      <c r="F187" s="61"/>
      <c r="G187" s="61"/>
    </row>
    <row r="188" spans="1:7" ht="15.75">
      <c r="A188" s="61"/>
      <c r="B188" s="61"/>
      <c r="C188" s="61"/>
      <c r="D188" s="61"/>
      <c r="E188" s="61"/>
      <c r="F188" s="61"/>
      <c r="G188" s="61"/>
    </row>
    <row r="189" spans="1:7" ht="15.75">
      <c r="A189" s="61"/>
      <c r="B189" s="61"/>
      <c r="C189" s="61"/>
      <c r="D189" s="61"/>
      <c r="E189" s="61"/>
      <c r="F189" s="61"/>
      <c r="G189" s="61"/>
    </row>
    <row r="190" spans="1:7" ht="15.75">
      <c r="A190" s="61"/>
      <c r="B190" s="61"/>
      <c r="C190" s="61"/>
      <c r="D190" s="61"/>
      <c r="E190" s="61"/>
      <c r="F190" s="61"/>
      <c r="G190" s="61"/>
    </row>
    <row r="191" spans="1:7" ht="15.75">
      <c r="A191" s="61"/>
      <c r="B191" s="61"/>
      <c r="C191" s="61"/>
      <c r="D191" s="61"/>
      <c r="E191" s="61"/>
      <c r="F191" s="61"/>
      <c r="G191" s="61"/>
    </row>
    <row r="192" spans="1:7" ht="15.75">
      <c r="A192" s="61"/>
      <c r="B192" s="61"/>
      <c r="C192" s="61"/>
      <c r="D192" s="61"/>
      <c r="E192" s="61"/>
      <c r="F192" s="61"/>
      <c r="G192" s="61"/>
    </row>
    <row r="193" spans="1:7" ht="15.75">
      <c r="A193" s="61"/>
      <c r="B193" s="61"/>
      <c r="C193" s="61"/>
      <c r="D193" s="61"/>
      <c r="E193" s="61"/>
      <c r="F193" s="61"/>
      <c r="G193" s="61"/>
    </row>
    <row r="194" spans="1:7" ht="15.75">
      <c r="A194" s="61"/>
      <c r="B194" s="61"/>
      <c r="C194" s="61"/>
      <c r="D194" s="61"/>
      <c r="E194" s="61"/>
      <c r="F194" s="61"/>
      <c r="G194" s="61"/>
    </row>
    <row r="195" spans="1:7" ht="15.75">
      <c r="A195" s="61"/>
      <c r="B195" s="61"/>
      <c r="C195" s="61"/>
      <c r="D195" s="61"/>
      <c r="E195" s="61"/>
      <c r="F195" s="61"/>
      <c r="G195" s="61"/>
    </row>
    <row r="196" spans="1:7" ht="15.75">
      <c r="A196" s="61"/>
      <c r="B196" s="61"/>
      <c r="C196" s="61"/>
      <c r="D196" s="61"/>
      <c r="E196" s="61"/>
      <c r="F196" s="61"/>
      <c r="G196" s="61"/>
    </row>
    <row r="197" spans="1:7" ht="15.75">
      <c r="A197" s="61"/>
      <c r="B197" s="61"/>
      <c r="C197" s="61"/>
      <c r="D197" s="61"/>
      <c r="E197" s="61"/>
      <c r="F197" s="61"/>
      <c r="G197" s="61"/>
    </row>
    <row r="198" spans="1:7" ht="15.75">
      <c r="A198" s="61"/>
      <c r="B198" s="61"/>
      <c r="C198" s="61"/>
      <c r="D198" s="61"/>
      <c r="E198" s="61"/>
      <c r="F198" s="61"/>
      <c r="G198" s="61"/>
    </row>
    <row r="199" spans="1:7" ht="15.75">
      <c r="A199" s="61"/>
      <c r="B199" s="61"/>
      <c r="C199" s="61"/>
      <c r="D199" s="61"/>
      <c r="E199" s="61"/>
      <c r="F199" s="61"/>
      <c r="G199" s="61"/>
    </row>
    <row r="200" spans="1:7" ht="15.75">
      <c r="A200" s="61"/>
      <c r="B200" s="61"/>
      <c r="C200" s="61"/>
      <c r="D200" s="61"/>
      <c r="E200" s="61"/>
      <c r="F200" s="61"/>
      <c r="G200" s="61"/>
    </row>
    <row r="201" spans="1:7" ht="15.75">
      <c r="A201" s="61"/>
      <c r="B201" s="61"/>
      <c r="C201" s="61"/>
      <c r="D201" s="61"/>
      <c r="E201" s="61"/>
      <c r="F201" s="61"/>
      <c r="G201" s="61"/>
    </row>
    <row r="202" spans="1:7" ht="15.75">
      <c r="A202" s="61"/>
      <c r="B202" s="61"/>
      <c r="C202" s="61"/>
      <c r="D202" s="61"/>
      <c r="E202" s="61"/>
      <c r="F202" s="61"/>
      <c r="G202" s="61"/>
    </row>
    <row r="203" spans="1:7" ht="15.75">
      <c r="A203" s="61"/>
      <c r="B203" s="61"/>
      <c r="C203" s="61"/>
      <c r="D203" s="61"/>
      <c r="E203" s="61"/>
      <c r="F203" s="61"/>
      <c r="G203" s="61"/>
    </row>
    <row r="204" spans="1:7" ht="15.75">
      <c r="A204" s="61"/>
      <c r="B204" s="61"/>
      <c r="C204" s="61"/>
      <c r="D204" s="61"/>
      <c r="E204" s="61"/>
      <c r="F204" s="61"/>
      <c r="G204" s="61"/>
    </row>
    <row r="205" spans="1:7" ht="15.75">
      <c r="A205" s="61"/>
      <c r="B205" s="61"/>
      <c r="C205" s="61"/>
      <c r="D205" s="61"/>
      <c r="E205" s="61"/>
      <c r="F205" s="61"/>
      <c r="G205" s="61"/>
    </row>
    <row r="206" spans="1:7" ht="15.75">
      <c r="A206" s="61"/>
      <c r="B206" s="61"/>
      <c r="C206" s="61"/>
      <c r="D206" s="61"/>
      <c r="E206" s="61"/>
      <c r="F206" s="61"/>
      <c r="G206" s="61"/>
    </row>
    <row r="207" spans="1:7" ht="15.75">
      <c r="A207" s="61"/>
      <c r="B207" s="61"/>
      <c r="C207" s="61"/>
      <c r="D207" s="61"/>
      <c r="E207" s="61"/>
      <c r="F207" s="61"/>
      <c r="G207" s="61"/>
    </row>
    <row r="208" spans="1:7" ht="15.75">
      <c r="A208" s="61"/>
      <c r="B208" s="61"/>
      <c r="C208" s="61"/>
      <c r="D208" s="61"/>
      <c r="E208" s="61"/>
      <c r="F208" s="61"/>
      <c r="G208" s="61"/>
    </row>
    <row r="209" spans="1:7" ht="15.75">
      <c r="A209" s="61"/>
      <c r="B209" s="61"/>
      <c r="C209" s="61"/>
      <c r="D209" s="61"/>
      <c r="E209" s="61"/>
      <c r="F209" s="61"/>
      <c r="G209" s="61"/>
    </row>
    <row r="210" spans="1:7" ht="15.75">
      <c r="A210" s="61"/>
      <c r="B210" s="61"/>
      <c r="C210" s="61"/>
      <c r="D210" s="61"/>
      <c r="E210" s="61"/>
      <c r="F210" s="61"/>
      <c r="G210" s="61"/>
    </row>
    <row r="211" spans="1:7" ht="15.75">
      <c r="A211" s="61"/>
      <c r="B211" s="61"/>
      <c r="C211" s="61"/>
      <c r="D211" s="61"/>
      <c r="E211" s="61"/>
      <c r="F211" s="61"/>
      <c r="G211" s="61"/>
    </row>
    <row r="212" spans="1:7" ht="15.75">
      <c r="A212" s="61"/>
      <c r="B212" s="61"/>
      <c r="C212" s="61"/>
      <c r="D212" s="61"/>
      <c r="E212" s="61"/>
      <c r="F212" s="61"/>
      <c r="G212" s="61"/>
    </row>
    <row r="213" spans="1:7" ht="15.75">
      <c r="A213" s="61"/>
      <c r="B213" s="61"/>
      <c r="C213" s="61"/>
      <c r="D213" s="61"/>
      <c r="E213" s="61"/>
      <c r="F213" s="61"/>
      <c r="G213" s="61"/>
    </row>
    <row r="214" spans="1:7" ht="15.75">
      <c r="A214" s="61"/>
      <c r="B214" s="61"/>
      <c r="C214" s="61"/>
      <c r="D214" s="61"/>
      <c r="E214" s="61"/>
      <c r="F214" s="61"/>
      <c r="G214" s="61"/>
    </row>
    <row r="215" spans="1:7" ht="15.75">
      <c r="A215" s="61"/>
      <c r="B215" s="61"/>
      <c r="C215" s="61"/>
      <c r="D215" s="61"/>
      <c r="E215" s="61"/>
      <c r="F215" s="61"/>
      <c r="G215" s="61"/>
    </row>
    <row r="216" spans="1:7" ht="15.75">
      <c r="A216" s="61"/>
      <c r="B216" s="61"/>
      <c r="C216" s="61"/>
      <c r="D216" s="61"/>
      <c r="E216" s="61"/>
      <c r="F216" s="61"/>
      <c r="G216" s="61"/>
    </row>
    <row r="217" spans="1:7" ht="15.75">
      <c r="A217" s="61"/>
      <c r="B217" s="61"/>
      <c r="C217" s="61"/>
      <c r="D217" s="61"/>
      <c r="E217" s="61"/>
      <c r="F217" s="61"/>
      <c r="G217" s="61"/>
    </row>
    <row r="218" spans="1:7" ht="15.75">
      <c r="A218" s="61"/>
      <c r="B218" s="61"/>
      <c r="C218" s="61"/>
      <c r="D218" s="61"/>
      <c r="E218" s="61"/>
      <c r="F218" s="61"/>
      <c r="G218" s="61"/>
    </row>
    <row r="219" spans="1:7" ht="15.75">
      <c r="A219" s="61"/>
      <c r="B219" s="61"/>
      <c r="C219" s="61"/>
      <c r="D219" s="61"/>
      <c r="E219" s="61"/>
      <c r="F219" s="61"/>
      <c r="G219" s="61"/>
    </row>
    <row r="220" spans="1:7" ht="15.75">
      <c r="A220" s="61"/>
      <c r="B220" s="61"/>
      <c r="C220" s="61"/>
      <c r="D220" s="61"/>
      <c r="E220" s="61"/>
      <c r="F220" s="61"/>
      <c r="G220" s="61"/>
    </row>
    <row r="221" spans="1:7" ht="15.75">
      <c r="A221" s="61"/>
      <c r="B221" s="61"/>
      <c r="C221" s="61"/>
      <c r="D221" s="61"/>
      <c r="E221" s="61"/>
      <c r="F221" s="61"/>
      <c r="G221" s="61"/>
    </row>
    <row r="222" spans="1:7" ht="15.75">
      <c r="A222" s="61"/>
      <c r="B222" s="61"/>
      <c r="C222" s="61"/>
      <c r="D222" s="61"/>
      <c r="E222" s="61"/>
      <c r="F222" s="61"/>
      <c r="G222" s="61"/>
    </row>
    <row r="223" spans="1:7" ht="15.75">
      <c r="A223" s="61"/>
      <c r="B223" s="61"/>
      <c r="C223" s="61"/>
      <c r="D223" s="61"/>
      <c r="E223" s="61"/>
      <c r="F223" s="61"/>
      <c r="G223" s="61"/>
    </row>
    <row r="224" spans="1:7" ht="15.75">
      <c r="A224" s="61"/>
      <c r="B224" s="61"/>
      <c r="C224" s="61"/>
      <c r="D224" s="61"/>
      <c r="E224" s="61"/>
      <c r="F224" s="61"/>
      <c r="G224" s="61"/>
    </row>
    <row r="225" spans="1:7" ht="15.75">
      <c r="A225" s="61"/>
      <c r="B225" s="61"/>
      <c r="C225" s="61"/>
      <c r="D225" s="61"/>
      <c r="E225" s="61"/>
      <c r="F225" s="61"/>
      <c r="G225" s="61"/>
    </row>
    <row r="226" spans="1:7" ht="15.75">
      <c r="A226" s="61"/>
      <c r="B226" s="61"/>
      <c r="C226" s="61"/>
      <c r="D226" s="61"/>
      <c r="E226" s="61"/>
      <c r="F226" s="61"/>
      <c r="G226" s="61"/>
    </row>
    <row r="227" spans="1:7" ht="15.75">
      <c r="A227" s="61"/>
      <c r="B227" s="61"/>
      <c r="C227" s="61"/>
      <c r="D227" s="61"/>
      <c r="E227" s="61"/>
      <c r="F227" s="61"/>
      <c r="G227" s="61"/>
    </row>
    <row r="228" spans="1:7" ht="15.75">
      <c r="A228" s="61"/>
      <c r="B228" s="61"/>
      <c r="C228" s="61"/>
      <c r="D228" s="61"/>
      <c r="E228" s="61"/>
      <c r="F228" s="61"/>
      <c r="G228" s="61"/>
    </row>
  </sheetData>
  <mergeCells count="7">
    <mergeCell ref="E5:G5"/>
    <mergeCell ref="B9:E9"/>
    <mergeCell ref="A7:G7"/>
    <mergeCell ref="F1:G1"/>
    <mergeCell ref="E3:G3"/>
    <mergeCell ref="E4:G4"/>
    <mergeCell ref="C2:G2"/>
  </mergeCells>
  <printOptions/>
  <pageMargins left="0.65" right="0.57" top="0.52" bottom="0.25" header="0.5" footer="0.2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G41"/>
  <sheetViews>
    <sheetView workbookViewId="0" topLeftCell="A7">
      <selection activeCell="D18" sqref="D18"/>
    </sheetView>
  </sheetViews>
  <sheetFormatPr defaultColWidth="9.140625" defaultRowHeight="12.75"/>
  <cols>
    <col min="1" max="1" width="8.00390625" style="13" customWidth="1"/>
    <col min="2" max="2" width="12.421875" style="13" customWidth="1"/>
    <col min="3" max="3" width="65.8515625" style="13" customWidth="1"/>
    <col min="4" max="4" width="13.28125" style="13" customWidth="1"/>
    <col min="5" max="16384" width="9.140625" style="13" customWidth="1"/>
  </cols>
  <sheetData>
    <row r="1" spans="1:4" ht="84" customHeight="1">
      <c r="A1" s="14"/>
      <c r="B1" s="14"/>
      <c r="C1" s="120" t="s">
        <v>189</v>
      </c>
      <c r="D1" s="120"/>
    </row>
    <row r="2" spans="1:4" ht="45.75" customHeight="1">
      <c r="A2" s="121" t="s">
        <v>113</v>
      </c>
      <c r="B2" s="121"/>
      <c r="C2" s="121"/>
      <c r="D2" s="121"/>
    </row>
    <row r="3" spans="1:4" ht="12.75" customHeight="1">
      <c r="A3" s="15"/>
      <c r="B3" s="15"/>
      <c r="C3" s="15"/>
      <c r="D3" s="16" t="s">
        <v>13</v>
      </c>
    </row>
    <row r="4" spans="1:6" ht="31.5" customHeight="1">
      <c r="A4" s="17" t="s">
        <v>14</v>
      </c>
      <c r="B4" s="17" t="s">
        <v>15</v>
      </c>
      <c r="C4" s="17" t="s">
        <v>1</v>
      </c>
      <c r="D4" s="17" t="s">
        <v>2</v>
      </c>
      <c r="E4" s="18"/>
      <c r="F4" s="18"/>
    </row>
    <row r="5" spans="1:6" ht="14.25" customHeight="1">
      <c r="A5" s="19">
        <v>1</v>
      </c>
      <c r="B5" s="19">
        <v>2</v>
      </c>
      <c r="C5" s="19">
        <v>3</v>
      </c>
      <c r="D5" s="19">
        <v>4</v>
      </c>
      <c r="E5" s="18"/>
      <c r="F5" s="18"/>
    </row>
    <row r="6" spans="1:6" ht="16.5" customHeight="1">
      <c r="A6" s="20">
        <v>1</v>
      </c>
      <c r="B6" s="20">
        <v>0</v>
      </c>
      <c r="C6" s="21" t="s">
        <v>16</v>
      </c>
      <c r="D6" s="22">
        <f>D7+D9+D10+D11+D8</f>
        <v>51558</v>
      </c>
      <c r="E6" s="18"/>
      <c r="F6" s="18"/>
    </row>
    <row r="7" spans="1:6" ht="34.5" customHeight="1">
      <c r="A7" s="23">
        <v>1</v>
      </c>
      <c r="B7" s="23">
        <v>2</v>
      </c>
      <c r="C7" s="24" t="s">
        <v>17</v>
      </c>
      <c r="D7" s="25">
        <v>3093</v>
      </c>
      <c r="E7" s="18"/>
      <c r="F7" s="18"/>
    </row>
    <row r="8" spans="1:6" ht="51" customHeight="1">
      <c r="A8" s="23">
        <v>1</v>
      </c>
      <c r="B8" s="23">
        <v>3</v>
      </c>
      <c r="C8" s="26" t="s">
        <v>18</v>
      </c>
      <c r="D8" s="25">
        <v>85</v>
      </c>
      <c r="E8" s="18"/>
      <c r="F8" s="18"/>
    </row>
    <row r="9" spans="1:6" ht="48.75" customHeight="1">
      <c r="A9" s="23">
        <v>1</v>
      </c>
      <c r="B9" s="23">
        <v>4</v>
      </c>
      <c r="C9" s="27" t="s">
        <v>19</v>
      </c>
      <c r="D9" s="25">
        <f>43140+1100</f>
        <v>44240</v>
      </c>
      <c r="E9" s="18"/>
      <c r="F9" s="18"/>
    </row>
    <row r="10" spans="1:6" ht="22.5" customHeight="1">
      <c r="A10" s="23">
        <v>1</v>
      </c>
      <c r="B10" s="23">
        <v>11</v>
      </c>
      <c r="C10" s="24" t="s">
        <v>20</v>
      </c>
      <c r="D10" s="25">
        <v>400</v>
      </c>
      <c r="E10" s="18"/>
      <c r="F10" s="18"/>
    </row>
    <row r="11" spans="1:6" ht="22.5" customHeight="1">
      <c r="A11" s="23">
        <v>1</v>
      </c>
      <c r="B11" s="23">
        <v>13</v>
      </c>
      <c r="C11" s="24" t="s">
        <v>21</v>
      </c>
      <c r="D11" s="25">
        <f>1262+1284+4+220+1000-30</f>
        <v>3740</v>
      </c>
      <c r="E11" s="18"/>
      <c r="F11" s="18"/>
    </row>
    <row r="12" spans="1:6" ht="24.75" customHeight="1">
      <c r="A12" s="20">
        <v>2</v>
      </c>
      <c r="B12" s="20">
        <v>0</v>
      </c>
      <c r="C12" s="21" t="s">
        <v>22</v>
      </c>
      <c r="D12" s="22">
        <f>D13</f>
        <v>482</v>
      </c>
      <c r="E12" s="18"/>
      <c r="F12" s="18"/>
    </row>
    <row r="13" spans="1:6" ht="19.5" customHeight="1">
      <c r="A13" s="23">
        <v>2</v>
      </c>
      <c r="B13" s="23">
        <v>3</v>
      </c>
      <c r="C13" s="28" t="s">
        <v>23</v>
      </c>
      <c r="D13" s="25">
        <v>482</v>
      </c>
      <c r="E13" s="18"/>
      <c r="F13" s="18"/>
    </row>
    <row r="14" spans="1:6" ht="32.25" customHeight="1">
      <c r="A14" s="29">
        <v>3</v>
      </c>
      <c r="B14" s="29">
        <v>0</v>
      </c>
      <c r="C14" s="30" t="s">
        <v>24</v>
      </c>
      <c r="D14" s="31">
        <f>D15+D16</f>
        <v>1250</v>
      </c>
      <c r="E14" s="18"/>
      <c r="F14" s="32"/>
    </row>
    <row r="15" spans="1:6" ht="24" customHeight="1">
      <c r="A15" s="33">
        <v>3</v>
      </c>
      <c r="B15" s="33">
        <v>10</v>
      </c>
      <c r="C15" s="35" t="s">
        <v>25</v>
      </c>
      <c r="D15" s="34">
        <f>720-220</f>
        <v>500</v>
      </c>
      <c r="E15" s="18"/>
      <c r="F15" s="32"/>
    </row>
    <row r="16" spans="1:6" ht="34.5" customHeight="1">
      <c r="A16" s="33">
        <v>3</v>
      </c>
      <c r="B16" s="33">
        <v>14</v>
      </c>
      <c r="C16" s="35" t="s">
        <v>68</v>
      </c>
      <c r="D16" s="34">
        <v>750</v>
      </c>
      <c r="E16" s="18"/>
      <c r="F16" s="18"/>
    </row>
    <row r="17" spans="1:6" ht="24.75" customHeight="1">
      <c r="A17" s="36">
        <v>4</v>
      </c>
      <c r="B17" s="36"/>
      <c r="C17" s="37" t="s">
        <v>26</v>
      </c>
      <c r="D17" s="38">
        <f>D18+D19</f>
        <v>23779</v>
      </c>
      <c r="E17" s="18"/>
      <c r="F17" s="18"/>
    </row>
    <row r="18" spans="1:6" ht="19.5" customHeight="1">
      <c r="A18" s="39">
        <v>4</v>
      </c>
      <c r="B18" s="39">
        <v>9</v>
      </c>
      <c r="C18" s="40" t="s">
        <v>27</v>
      </c>
      <c r="D18" s="41">
        <f>4744+1316+7481+1000+7255+1003</f>
        <v>22799</v>
      </c>
      <c r="E18" s="18"/>
      <c r="F18" s="18"/>
    </row>
    <row r="19" spans="1:6" ht="19.5" customHeight="1">
      <c r="A19" s="39">
        <v>4</v>
      </c>
      <c r="B19" s="39">
        <v>12</v>
      </c>
      <c r="C19" s="40" t="s">
        <v>183</v>
      </c>
      <c r="D19" s="41">
        <f>30+950</f>
        <v>980</v>
      </c>
      <c r="E19" s="18"/>
      <c r="F19" s="18"/>
    </row>
    <row r="20" spans="1:6" ht="24.75" customHeight="1">
      <c r="A20" s="20">
        <v>5</v>
      </c>
      <c r="B20" s="20">
        <v>0</v>
      </c>
      <c r="C20" s="21" t="s">
        <v>28</v>
      </c>
      <c r="D20" s="22">
        <f>D22+D23+D21</f>
        <v>12001</v>
      </c>
      <c r="E20" s="18"/>
      <c r="F20" s="18"/>
    </row>
    <row r="21" spans="1:6" ht="24.75" customHeight="1">
      <c r="A21" s="87">
        <v>5</v>
      </c>
      <c r="B21" s="87">
        <v>1</v>
      </c>
      <c r="C21" s="51" t="s">
        <v>174</v>
      </c>
      <c r="D21" s="50">
        <f>127+335</f>
        <v>462</v>
      </c>
      <c r="E21" s="18"/>
      <c r="F21" s="18"/>
    </row>
    <row r="22" spans="1:7" ht="15.75" customHeight="1">
      <c r="A22" s="23">
        <v>5</v>
      </c>
      <c r="B22" s="23">
        <v>2</v>
      </c>
      <c r="C22" s="24" t="s">
        <v>29</v>
      </c>
      <c r="D22" s="25">
        <f>223+330+1243</f>
        <v>1796</v>
      </c>
      <c r="E22" s="18"/>
      <c r="F22" s="18"/>
      <c r="G22" s="42"/>
    </row>
    <row r="23" spans="1:7" ht="15.75" customHeight="1">
      <c r="A23" s="23">
        <v>5</v>
      </c>
      <c r="B23" s="23">
        <v>3</v>
      </c>
      <c r="C23" s="24" t="s">
        <v>30</v>
      </c>
      <c r="D23" s="25">
        <f>3693-455+1888+1400+1405+1200+180+100+233+100-1</f>
        <v>9743</v>
      </c>
      <c r="E23" s="32"/>
      <c r="F23" s="32"/>
      <c r="G23" s="42"/>
    </row>
    <row r="24" spans="1:6" ht="15.75" customHeight="1">
      <c r="A24" s="20">
        <v>7</v>
      </c>
      <c r="B24" s="20">
        <v>0</v>
      </c>
      <c r="C24" s="21" t="s">
        <v>31</v>
      </c>
      <c r="D24" s="22">
        <f>D25</f>
        <v>270</v>
      </c>
      <c r="E24" s="18"/>
      <c r="F24" s="18"/>
    </row>
    <row r="25" spans="1:6" ht="18.75" customHeight="1">
      <c r="A25" s="23">
        <v>7</v>
      </c>
      <c r="B25" s="23">
        <v>7</v>
      </c>
      <c r="C25" s="24" t="s">
        <v>32</v>
      </c>
      <c r="D25" s="25">
        <v>270</v>
      </c>
      <c r="E25" s="18"/>
      <c r="F25" s="18"/>
    </row>
    <row r="26" spans="1:6" ht="15" customHeight="1">
      <c r="A26" s="20">
        <v>8</v>
      </c>
      <c r="B26" s="20">
        <v>0</v>
      </c>
      <c r="C26" s="21" t="s">
        <v>33</v>
      </c>
      <c r="D26" s="22">
        <f>D27</f>
        <v>22972</v>
      </c>
      <c r="E26" s="18"/>
      <c r="F26" s="18"/>
    </row>
    <row r="27" spans="1:6" ht="21" customHeight="1">
      <c r="A27" s="23">
        <v>8</v>
      </c>
      <c r="B27" s="23">
        <v>1</v>
      </c>
      <c r="C27" s="24" t="s">
        <v>34</v>
      </c>
      <c r="D27" s="25">
        <f>66+15560+7306+40</f>
        <v>22972</v>
      </c>
      <c r="E27" s="18"/>
      <c r="F27" s="18"/>
    </row>
    <row r="28" spans="1:7" ht="19.5" customHeight="1">
      <c r="A28" s="20">
        <v>10</v>
      </c>
      <c r="B28" s="20">
        <v>0</v>
      </c>
      <c r="C28" s="21" t="s">
        <v>35</v>
      </c>
      <c r="D28" s="22">
        <f>D30+D31+D29</f>
        <v>15894</v>
      </c>
      <c r="E28" s="18"/>
      <c r="F28" s="18"/>
      <c r="G28" s="42"/>
    </row>
    <row r="29" spans="1:7" ht="19.5" customHeight="1">
      <c r="A29" s="87">
        <v>10</v>
      </c>
      <c r="B29" s="87">
        <v>1</v>
      </c>
      <c r="C29" s="51" t="s">
        <v>105</v>
      </c>
      <c r="D29" s="50">
        <v>365</v>
      </c>
      <c r="E29" s="18"/>
      <c r="F29" s="18"/>
      <c r="G29" s="42"/>
    </row>
    <row r="30" spans="1:6" ht="18" customHeight="1">
      <c r="A30" s="23">
        <v>10</v>
      </c>
      <c r="B30" s="23">
        <v>3</v>
      </c>
      <c r="C30" s="24" t="s">
        <v>36</v>
      </c>
      <c r="D30" s="25">
        <f>180+96+30-180-96</f>
        <v>30</v>
      </c>
      <c r="E30" s="18"/>
      <c r="F30" s="18"/>
    </row>
    <row r="31" spans="1:6" ht="18" customHeight="1">
      <c r="A31" s="23">
        <v>10</v>
      </c>
      <c r="B31" s="23">
        <v>6</v>
      </c>
      <c r="C31" s="24" t="s">
        <v>69</v>
      </c>
      <c r="D31" s="25">
        <f>2159+12932+408</f>
        <v>15499</v>
      </c>
      <c r="E31" s="18"/>
      <c r="F31" s="18"/>
    </row>
    <row r="32" spans="1:7" ht="21" customHeight="1">
      <c r="A32" s="20">
        <v>11</v>
      </c>
      <c r="B32" s="20">
        <v>0</v>
      </c>
      <c r="C32" s="21" t="s">
        <v>37</v>
      </c>
      <c r="D32" s="22">
        <f>D33</f>
        <v>7219</v>
      </c>
      <c r="E32" s="18"/>
      <c r="F32" s="18"/>
      <c r="G32" s="42"/>
    </row>
    <row r="33" spans="1:7" ht="15" customHeight="1">
      <c r="A33" s="23">
        <v>11</v>
      </c>
      <c r="B33" s="23">
        <v>1</v>
      </c>
      <c r="C33" s="24" t="s">
        <v>38</v>
      </c>
      <c r="D33" s="50">
        <f>220+6649+350</f>
        <v>7219</v>
      </c>
      <c r="E33" s="18"/>
      <c r="F33" s="18"/>
      <c r="G33" s="42"/>
    </row>
    <row r="34" spans="1:6" ht="17.25" customHeight="1">
      <c r="A34" s="43" t="s">
        <v>39</v>
      </c>
      <c r="B34" s="44"/>
      <c r="C34" s="44"/>
      <c r="D34" s="45">
        <f>D6+D12+D14+D20+D24+D26+D28+D32+D17</f>
        <v>135425</v>
      </c>
      <c r="E34" s="18"/>
      <c r="F34" s="46"/>
    </row>
    <row r="35" spans="1:6" ht="12.75" customHeight="1">
      <c r="A35" s="47"/>
      <c r="B35" s="47"/>
      <c r="C35" s="47"/>
      <c r="D35" s="47"/>
      <c r="E35" s="18"/>
      <c r="F35" s="18"/>
    </row>
    <row r="36" spans="1:6" ht="12.75" customHeight="1">
      <c r="A36" s="47"/>
      <c r="B36" s="47"/>
      <c r="C36" s="47"/>
      <c r="D36" s="47"/>
      <c r="E36" s="18"/>
      <c r="F36" s="18"/>
    </row>
    <row r="37" spans="1:6" ht="12.75" customHeight="1">
      <c r="A37" s="47"/>
      <c r="B37" s="47"/>
      <c r="C37" s="47"/>
      <c r="D37" s="48"/>
      <c r="E37" s="49"/>
      <c r="F37" s="18"/>
    </row>
    <row r="38" spans="5:6" ht="12.75">
      <c r="E38" s="18"/>
      <c r="F38" s="18"/>
    </row>
    <row r="39" spans="5:6" ht="12.75">
      <c r="E39" s="18"/>
      <c r="F39" s="18"/>
    </row>
    <row r="40" spans="5:6" ht="12.75">
      <c r="E40" s="18"/>
      <c r="F40" s="18"/>
    </row>
    <row r="41" spans="5:6" ht="12.75">
      <c r="E41" s="18"/>
      <c r="F41" s="18"/>
    </row>
  </sheetData>
  <mergeCells count="2">
    <mergeCell ref="C1:D1"/>
    <mergeCell ref="A2:D2"/>
  </mergeCells>
  <printOptions/>
  <pageMargins left="0.75" right="0.21" top="0.5" bottom="0.28" header="0.5" footer="0.28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I22"/>
  <sheetViews>
    <sheetView workbookViewId="0" topLeftCell="A7">
      <selection activeCell="A6" sqref="A6"/>
    </sheetView>
  </sheetViews>
  <sheetFormatPr defaultColWidth="9.140625" defaultRowHeight="12.75"/>
  <cols>
    <col min="1" max="1" width="68.28125" style="0" customWidth="1"/>
    <col min="2" max="2" width="21.00390625" style="0" customWidth="1"/>
  </cols>
  <sheetData>
    <row r="1" spans="1:2" ht="22.5">
      <c r="A1" s="123" t="s">
        <v>123</v>
      </c>
      <c r="B1" s="123"/>
    </row>
    <row r="2" spans="1:2" ht="22.5">
      <c r="A2" s="123" t="s">
        <v>169</v>
      </c>
      <c r="B2" s="123"/>
    </row>
    <row r="3" spans="1:2" ht="22.5">
      <c r="A3" s="123" t="s">
        <v>4</v>
      </c>
      <c r="B3" s="123"/>
    </row>
    <row r="4" spans="1:2" ht="22.5">
      <c r="A4" s="123" t="s">
        <v>3</v>
      </c>
      <c r="B4" s="123"/>
    </row>
    <row r="5" spans="1:2" ht="15">
      <c r="A5" s="124" t="s">
        <v>188</v>
      </c>
      <c r="B5" s="124"/>
    </row>
    <row r="9" spans="1:9" ht="38.25" customHeight="1">
      <c r="A9" s="125" t="s">
        <v>112</v>
      </c>
      <c r="B9" s="125"/>
      <c r="D9" s="122"/>
      <c r="E9" s="122"/>
      <c r="F9" s="122"/>
      <c r="G9" s="122"/>
      <c r="H9" s="122"/>
      <c r="I9" s="122"/>
    </row>
    <row r="10" spans="1:2" ht="15.75">
      <c r="A10" s="1"/>
      <c r="B10" s="2" t="s">
        <v>0</v>
      </c>
    </row>
    <row r="11" spans="1:2" ht="39" customHeight="1">
      <c r="A11" s="3" t="s">
        <v>1</v>
      </c>
      <c r="B11" s="4" t="s">
        <v>2</v>
      </c>
    </row>
    <row r="12" spans="1:2" ht="15">
      <c r="A12" s="3">
        <v>1</v>
      </c>
      <c r="B12" s="4">
        <v>2</v>
      </c>
    </row>
    <row r="13" spans="1:2" ht="31.5">
      <c r="A13" s="7" t="s">
        <v>12</v>
      </c>
      <c r="B13" s="10">
        <f>B14</f>
        <v>5517</v>
      </c>
    </row>
    <row r="14" spans="1:2" ht="39" customHeight="1">
      <c r="A14" s="8" t="s">
        <v>5</v>
      </c>
      <c r="B14" s="11">
        <f>B15+B19</f>
        <v>5517</v>
      </c>
    </row>
    <row r="15" spans="1:2" ht="32.25" customHeight="1">
      <c r="A15" s="9" t="s">
        <v>6</v>
      </c>
      <c r="B15" s="11">
        <f>B18</f>
        <v>-129908</v>
      </c>
    </row>
    <row r="16" spans="1:2" ht="40.5" customHeight="1">
      <c r="A16" s="9" t="s">
        <v>7</v>
      </c>
      <c r="B16" s="11">
        <f>B18</f>
        <v>-129908</v>
      </c>
    </row>
    <row r="17" spans="1:2" ht="42.75" customHeight="1">
      <c r="A17" s="9" t="s">
        <v>8</v>
      </c>
      <c r="B17" s="11">
        <f>B18</f>
        <v>-129908</v>
      </c>
    </row>
    <row r="18" spans="1:2" ht="31.5">
      <c r="A18" s="5" t="s">
        <v>110</v>
      </c>
      <c r="B18" s="11">
        <v>-129908</v>
      </c>
    </row>
    <row r="19" spans="1:2" ht="21.75" customHeight="1">
      <c r="A19" s="9" t="s">
        <v>9</v>
      </c>
      <c r="B19" s="11">
        <f>B22</f>
        <v>135425</v>
      </c>
    </row>
    <row r="20" spans="1:2" ht="37.5" customHeight="1">
      <c r="A20" s="9" t="s">
        <v>10</v>
      </c>
      <c r="B20" s="11">
        <f>B22</f>
        <v>135425</v>
      </c>
    </row>
    <row r="21" spans="1:2" ht="35.25" customHeight="1">
      <c r="A21" s="9" t="s">
        <v>11</v>
      </c>
      <c r="B21" s="11">
        <f>B22</f>
        <v>135425</v>
      </c>
    </row>
    <row r="22" spans="1:2" ht="31.5">
      <c r="A22" s="6" t="s">
        <v>111</v>
      </c>
      <c r="B22" s="11">
        <v>135425</v>
      </c>
    </row>
  </sheetData>
  <mergeCells count="7">
    <mergeCell ref="D9:I9"/>
    <mergeCell ref="A1:B1"/>
    <mergeCell ref="A5:B5"/>
    <mergeCell ref="A4:B4"/>
    <mergeCell ref="A2:B2"/>
    <mergeCell ref="A3:B3"/>
    <mergeCell ref="A9:B9"/>
  </mergeCells>
  <printOptions/>
  <pageMargins left="0.75" right="0.35" top="0.53" bottom="0.5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2016-03-15T04:54:49Z</cp:lastPrinted>
  <dcterms:created xsi:type="dcterms:W3CDTF">1996-10-08T23:32:33Z</dcterms:created>
  <dcterms:modified xsi:type="dcterms:W3CDTF">2016-03-25T09:29:19Z</dcterms:modified>
  <cp:category/>
  <cp:version/>
  <cp:contentType/>
  <cp:contentStatus/>
</cp:coreProperties>
</file>