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1.1" sheetId="1" r:id="rId1"/>
    <sheet name="приложение 11" sheetId="2" r:id="rId2"/>
    <sheet name="приложение 10" sheetId="3" r:id="rId3"/>
    <sheet name="приложение 9 (1)" sheetId="4" r:id="rId4"/>
    <sheet name="приложение 9" sheetId="5" r:id="rId5"/>
    <sheet name="приложение 8 (1)" sheetId="6" r:id="rId6"/>
    <sheet name="приложение 8" sheetId="7" r:id="rId7"/>
    <sheet name="приложение 7 (1)" sheetId="8" r:id="rId8"/>
    <sheet name="приложение 7" sheetId="9" r:id="rId9"/>
    <sheet name="приложение 6 (1)" sheetId="10" r:id="rId10"/>
    <sheet name="приложение 6" sheetId="11" r:id="rId11"/>
  </sheets>
  <externalReferences>
    <externalReference r:id="rId14"/>
  </externalReferences>
  <definedNames>
    <definedName name="_xlnm._FilterDatabase" localSheetId="3" hidden="1">'приложение 9 (1)'!$A$12:$N$180</definedName>
    <definedName name="Z_0ECF96D9_B05B_4DC1_85BD_6D3184498CE3_.wvu.PrintArea" localSheetId="1" hidden="1">'приложение 11'!$A$1:$B$18</definedName>
    <definedName name="Z_0ECF96D9_B05B_4DC1_85BD_6D3184498CE3_.wvu.PrintArea" localSheetId="0" hidden="1">'приложение 11.1'!$A$1:$B$19</definedName>
    <definedName name="Z_340181CA_14A7_4DD0_8EB0_32B6A3CEB4A2_.wvu.PrintArea" localSheetId="1" hidden="1">'приложение 11'!$A$1:$B$18</definedName>
    <definedName name="Z_340181CA_14A7_4DD0_8EB0_32B6A3CEB4A2_.wvu.PrintArea" localSheetId="0" hidden="1">'приложение 11.1'!$A$1:$B$19</definedName>
    <definedName name="_xlnm.Print_Titles" localSheetId="2">'приложение 10'!$4:$5</definedName>
    <definedName name="_xlnm.Print_Titles" localSheetId="6">'приложение 8'!$9:$10</definedName>
    <definedName name="_xlnm.Print_Titles" localSheetId="5">'приложение 8 (1)'!$9:$11</definedName>
    <definedName name="_xlnm.Print_Titles" localSheetId="4">'приложение 9'!$10:$11</definedName>
    <definedName name="_xlnm.Print_Titles" localSheetId="3">'приложение 9 (1)'!$10:$12</definedName>
    <definedName name="_xlnm.Print_Area" localSheetId="2">'приложение 10'!$A$1:$F$19</definedName>
    <definedName name="_xlnm.Print_Area" localSheetId="10">'приложение 6'!$A$1:$B$22</definedName>
    <definedName name="_xlnm.Print_Area" localSheetId="9">'приложение 6 (1)'!$A$1:$C$27</definedName>
    <definedName name="_xlnm.Print_Area" localSheetId="7">'приложение 7 (1)'!$A$1:$E$38</definedName>
    <definedName name="_xlnm.Print_Area" localSheetId="6">'приложение 8'!$A$1:$G$117</definedName>
    <definedName name="_xlnm.Print_Area" localSheetId="5">'приложение 8 (1)'!$A$1:$H$108</definedName>
    <definedName name="_xlnm.Print_Area" localSheetId="4">'приложение 9'!$A$1:$J$192</definedName>
    <definedName name="_xlnm.Print_Area" localSheetId="3">'приложение 9 (1)'!$A$1:$K$180</definedName>
  </definedNames>
  <calcPr fullCalcOnLoad="1"/>
</workbook>
</file>

<file path=xl/comments10.xml><?xml version="1.0" encoding="utf-8"?>
<comments xmlns="http://schemas.openxmlformats.org/spreadsheetml/2006/main">
  <authors>
    <author>Специалист</author>
  </authors>
  <commentList>
    <comment ref="B19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3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  <comment ref="C19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C23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comments11.xml><?xml version="1.0" encoding="utf-8"?>
<comments xmlns="http://schemas.openxmlformats.org/spreadsheetml/2006/main">
  <authors>
    <author>Специалист</author>
  </authors>
  <commentList>
    <comment ref="B18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2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<sst xmlns="http://schemas.openxmlformats.org/spreadsheetml/2006/main" count="3051" uniqueCount="243">
  <si>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</si>
  <si>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</si>
  <si>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</si>
  <si>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</si>
  <si>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</si>
  <si>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</si>
  <si>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</si>
  <si>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</si>
  <si>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</si>
  <si>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</si>
  <si>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</si>
  <si>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</si>
  <si>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</si>
  <si>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</si>
  <si>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</si>
  <si>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</si>
  <si>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</si>
  <si>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</si>
  <si>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</si>
  <si>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</si>
  <si>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</si>
  <si>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</si>
  <si>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</si>
  <si>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</si>
  <si>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</si>
  <si>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</si>
  <si>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</si>
  <si>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</si>
  <si>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</si>
  <si>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</si>
  <si>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</si>
  <si>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</si>
  <si>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</si>
  <si>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Социальная политика</t>
  </si>
  <si>
    <t>Физическая культура и спорт</t>
  </si>
  <si>
    <t xml:space="preserve">Физическая культура </t>
  </si>
  <si>
    <t>ВСЕГО: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</si>
  <si>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</si>
  <si>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</si>
  <si>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</si>
  <si>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</si>
  <si>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Ведомство</t>
  </si>
  <si>
    <t>Администрация муниципального образования поселок Ханымей</t>
  </si>
  <si>
    <t>01</t>
  </si>
  <si>
    <t>02</t>
  </si>
  <si>
    <t>Наименование межбюджетных трансфертов</t>
  </si>
  <si>
    <t>Межбюджетные трансферты,предоставляемые на исполнение передаваемых полномочий</t>
  </si>
  <si>
    <t>Иные межбюджетные трансферты, в том числе:</t>
  </si>
  <si>
    <t>Департамент финансов и казначейства Администрации Пуровского района</t>
  </si>
  <si>
    <t>Администрация Пуровского района</t>
  </si>
  <si>
    <t>Управление культуры Администрации Пуровского района</t>
  </si>
  <si>
    <t>Департамент строительства, архитектуры и жилищной политики Администрации Пуровского района</t>
  </si>
  <si>
    <t>Контрольно-счетная палата муниципального образования Пуровский район</t>
  </si>
  <si>
    <t>Осуществление полномочий поселений по проведению внешнего муниципального финансового контроля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</si>
  <si>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</si>
  <si>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</si>
  <si>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</si>
  <si>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</si>
  <si>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</si>
  <si>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</si>
  <si>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11</t>
  </si>
  <si>
    <t>Непрограммные расходы</t>
  </si>
  <si>
    <t>Резервный фонд местной администрации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</si>
  <si>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</si>
  <si>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</si>
  <si>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</si>
  <si>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03</t>
  </si>
  <si>
    <t>10</t>
  </si>
  <si>
    <t>Обеспечение пожарной безопасности в муниципальном образовании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</si>
  <si>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</si>
  <si>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</si>
  <si>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</si>
  <si>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</si>
  <si>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</si>
  <si>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</si>
  <si>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</si>
  <si>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</si>
  <si>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</si>
  <si>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</si>
  <si>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</si>
  <si>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</si>
  <si>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</si>
  <si>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</si>
  <si>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</si>
  <si>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</si>
  <si>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</si>
  <si>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</si>
  <si>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</si>
  <si>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</si>
  <si>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</si>
  <si>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внешнего муниципального финансового контроля</t>
  </si>
  <si>
    <t>Всего</t>
  </si>
  <si>
    <t>Собрание депутатов муниципального образования поселок Ханымей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</si>
  <si>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</si>
  <si>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</si>
  <si>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</si>
  <si>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</si>
  <si>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</si>
  <si>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</si>
  <si>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1</t>
  </si>
  <si>
    <t>2</t>
  </si>
  <si>
    <t>3</t>
  </si>
  <si>
    <t>Муниципальная программа "Повышение качества жизни населения муниципального образования поселок Ханымей"</t>
  </si>
  <si>
    <t>98</t>
  </si>
  <si>
    <t>9</t>
  </si>
  <si>
    <t>Пенсионное обеспечение</t>
  </si>
  <si>
    <t>54</t>
  </si>
  <si>
    <t>Выплаты лицам, замещавшим муниципальные должности и должности муниципальной службы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</si>
  <si>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</si>
  <si>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</si>
  <si>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</si>
  <si>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8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</si>
  <si>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</si>
  <si>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полномочий поселений в сфере осуществления закупок товаров, работ, услуг для обеспечения муниципальных нужд</t>
  </si>
  <si>
    <t>Осуществление полномочий поселений в сфере регулирования тарифов</t>
  </si>
  <si>
    <t>Осуществление полномочий поселений в сфере культуры</t>
  </si>
  <si>
    <t>Осуществление полномочий поселений в области градостроительной деятельности</t>
  </si>
  <si>
    <t>Приложение 9</t>
  </si>
  <si>
    <t>Приложение 6</t>
  </si>
  <si>
    <t>Основное мероприятие "Осуществление дорожной деятельности"</t>
  </si>
  <si>
    <t>00</t>
  </si>
  <si>
    <t>71450</t>
  </si>
  <si>
    <t>41010</t>
  </si>
  <si>
    <t>60520</t>
  </si>
  <si>
    <t>Основное мероприятие "Поддержка жилищно-коммунального комплекса"</t>
  </si>
  <si>
    <t>64360</t>
  </si>
  <si>
    <t>42070</t>
  </si>
  <si>
    <t>Прочие мероприятия в области жилищно-коммунального хозяйства</t>
  </si>
  <si>
    <t>11040</t>
  </si>
  <si>
    <t>51180</t>
  </si>
  <si>
    <t>73010</t>
  </si>
  <si>
    <t>Основное мероприятие "Развитие сферы культуры"</t>
  </si>
  <si>
    <t>Основное мероприятие "Развитие физической культуры и спорта"</t>
  </si>
  <si>
    <t>87020</t>
  </si>
  <si>
    <t>90070</t>
  </si>
  <si>
    <t>Основное мероприятие "Организация учета и содержания муниципального имущества"</t>
  </si>
  <si>
    <t>80030</t>
  </si>
  <si>
    <t>Основное мероприятие "Взаимодействие органов местного самоуправления с населением, организациями и общественными объединениями"</t>
  </si>
  <si>
    <t>84370</t>
  </si>
  <si>
    <t>Основное мероприятие "Обеспечение условий для развития субъектов малого и среднего предпринимательства"</t>
  </si>
  <si>
    <t>Реализация комплекса мер по развитию малого и среднего предпринимательства</t>
  </si>
  <si>
    <t>61710</t>
  </si>
  <si>
    <t>97030</t>
  </si>
  <si>
    <t>80350</t>
  </si>
  <si>
    <t>42050</t>
  </si>
  <si>
    <t>88310</t>
  </si>
  <si>
    <t>88330</t>
  </si>
  <si>
    <t>Основное мероприятие "Меры социальной поддержки отдельным категориям граждан, установленные нормативными правовыми актами муниципального образования поселок Ханымей"</t>
  </si>
  <si>
    <t>84310</t>
  </si>
  <si>
    <t>83010</t>
  </si>
  <si>
    <t>83310</t>
  </si>
  <si>
    <t>Расходы, не отнесенные к муниципальным программам</t>
  </si>
  <si>
    <t>42090</t>
  </si>
  <si>
    <t>11010</t>
  </si>
  <si>
    <t>42010</t>
  </si>
  <si>
    <t>42020</t>
  </si>
  <si>
    <t>42030</t>
  </si>
  <si>
    <t>42040</t>
  </si>
  <si>
    <t>Основное мероприятие "Мероприятия, направленные на создание безопасной жизнедеятельности населения"</t>
  </si>
  <si>
    <t xml:space="preserve">Распределение бюджетных ассигнований по разделам и подразделам классификации расходов бюджета поселка на 2017 год  </t>
  </si>
  <si>
    <t>Другие вопросы в области национальной экономике</t>
  </si>
  <si>
    <t>Жилищное хозяйство</t>
  </si>
  <si>
    <t>Распределение средств, передаваемых в бюджет района в виде межбюджетных трансфертов из бюджета поселка на исполнение передаваемых полномочий на 2017 год</t>
  </si>
  <si>
    <t>Обеспечение проведения выборов и референдумов</t>
  </si>
  <si>
    <t>S1450</t>
  </si>
  <si>
    <t>71622</t>
  </si>
  <si>
    <t>S1622</t>
  </si>
  <si>
    <t>41090</t>
  </si>
  <si>
    <t>43010</t>
  </si>
  <si>
    <t>71020</t>
  </si>
  <si>
    <t>12</t>
  </si>
  <si>
    <t>Ведомственная структура расходов бюджета поселка на 2017 год</t>
  </si>
  <si>
    <t xml:space="preserve">Распределение бюджетных ассигнований по разделам и подразделам классификации расходов бюджета поселка на 2018-2019 год  </t>
  </si>
  <si>
    <t>Ведомственная структура расходов бюджета поселка на 2018-2019 год</t>
  </si>
  <si>
    <t>Реализация мероприятий по капитальному ремонту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</si>
  <si>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</si>
  <si>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Финансовое обеспечение подготовки и проведения муниципальных выборов</t>
  </si>
  <si>
    <t>Мероприятия, направленные на финансовое обеспечение исполнения Указов Президента Российской Федерации</t>
  </si>
  <si>
    <t>Другие вопросы в области национальной экономики</t>
  </si>
  <si>
    <t>2018 год</t>
  </si>
  <si>
    <t>2019 год</t>
  </si>
  <si>
    <t>64350</t>
  </si>
  <si>
    <t>Приложение 8.1</t>
  </si>
  <si>
    <t>Приложение 9.1</t>
  </si>
  <si>
    <t>Молодежная политика</t>
  </si>
  <si>
    <t xml:space="preserve">Молодежная политика </t>
  </si>
  <si>
    <t>Финансовое обеспечение мероприятий по благоустройству</t>
  </si>
  <si>
    <t>S1020</t>
  </si>
  <si>
    <t>Публичные нормативные выплаты гражданам несоциального характера</t>
  </si>
  <si>
    <t>84380</t>
  </si>
  <si>
    <t>Единовременные денежные выплаты, связанные с наградами, Почетными грамотами Главы муниципального образования</t>
  </si>
  <si>
    <t>Основное мероприятие "Руководство и управление в сфере установленных функций органов местного самоуправления"</t>
  </si>
  <si>
    <t>Расходы на выплаты персоналу государственных (муниципальных) органов</t>
  </si>
  <si>
    <t>Меры по обеспечению взаимодействия с населением, организациями и общественными объединениями</t>
  </si>
  <si>
    <t>Субсидии некоммерческим организациям (за исключением государственных (муниципальных) учреждений)</t>
  </si>
  <si>
    <t>Владение, пользование и распоряжение имуществом, находящимся в муниципальной собственности</t>
  </si>
  <si>
    <t>Осуществление полномочий муниципального района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</si>
  <si>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Основное мероприятие "Выплаты отдельным категориям граждан, установленные нормативными правовыми актами"</t>
  </si>
  <si>
    <t>Основное мероприятие "Содействие духовно-нравственному воспитанию, развитию социальной активности и самореализации молодежи"</t>
  </si>
  <si>
    <t>Осуществление первичного воинского учета на территориях, где отсутствуют военные комиссариаты</t>
  </si>
  <si>
    <t>Условно утвержденные расходы</t>
  </si>
  <si>
    <t>99</t>
  </si>
  <si>
    <t/>
  </si>
  <si>
    <t>99990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</si>
  <si>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</si>
  <si>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№
п/п</t>
  </si>
  <si>
    <t>1.1.1.</t>
  </si>
  <si>
    <t>1.2.</t>
  </si>
  <si>
    <t>1.1</t>
  </si>
  <si>
    <t>1.2.1</t>
  </si>
  <si>
    <t>1.2.2</t>
  </si>
  <si>
    <t>1.3</t>
  </si>
  <si>
    <t>1.3.1</t>
  </si>
  <si>
    <t>1.4</t>
  </si>
  <si>
    <t>1.4.1</t>
  </si>
  <si>
    <t>1.4.2</t>
  </si>
  <si>
    <t>1.5</t>
  </si>
  <si>
    <t>1.5.1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</si>
  <si>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поселка на 2018-2019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</si>
  <si>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поселка на 2017 год</t>
  </si>
  <si>
    <t>71626</t>
  </si>
  <si>
    <t>S1626</t>
  </si>
  <si>
    <t>Приложение 6.1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</si>
  <si>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плановый период 2018 и 2019 годов 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</si>
  <si>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2017 году </t>
  </si>
  <si>
    <t>Изменение остатков средств на счетах по учету средств бюджетов</t>
  </si>
  <si>
    <t>Приложение 10
к Решению Собрания депутатов                                                                       муниципального образования
поселок Ханымей 
от 26 декабря 2016 года № 213</t>
  </si>
  <si>
    <t>к Решению Собрания депутатов</t>
  </si>
  <si>
    <t>от 26 декабря 2016 г. №213</t>
  </si>
  <si>
    <t>от 26 декабря 2016 года № 213</t>
  </si>
  <si>
    <t>от 26 декабря 2016 г. № 213</t>
  </si>
  <si>
    <t>от декабря 2016 года № 213</t>
  </si>
  <si>
    <t xml:space="preserve">Приложение 7.1 
к Решения Собрания депутатов                                                                       муниципального образования
поселок Ханымей 
от 26 декабря 2016 г. № 213 </t>
  </si>
  <si>
    <t xml:space="preserve">Приложение 7 
к Решению Собрания депутатов                                                                       муниципального образования
поселок Ханымей 
от 26 декабря 2016 года № 213 </t>
  </si>
  <si>
    <t>Приложение 11</t>
  </si>
  <si>
    <t>муниципального образования поселок Ханымей</t>
  </si>
  <si>
    <t>Распределение бюджетных ассигнований, направляемых на государственную поддержку семьи и детей из бюджета поселка на  2017 год</t>
  </si>
  <si>
    <t>Муници-пальная программа</t>
  </si>
  <si>
    <t>Направление расхода</t>
  </si>
  <si>
    <t xml:space="preserve">«Повышение качества жизни населения 
муниципального образования поселок Ханымей»
</t>
  </si>
  <si>
    <t>Приложение 11.1</t>
  </si>
  <si>
    <t>к решению Собрания депутатов</t>
  </si>
  <si>
    <t>Распределение бюджетных ассигнований, направляемых на государственную поддержку семьи и детей из бюджета поселка на плановый период  2018 и 2019 годов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</si>
</sst>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4" fontId="36" fillId="0" borderId="2">
      <alignment horizontal="right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70" applyFont="1" applyAlignment="1">
      <alignment horizontal="right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/>
      <protection/>
    </xf>
    <xf numFmtId="189" fontId="3" fillId="0" borderId="12" xfId="67" applyNumberFormat="1" applyFont="1" applyFill="1" applyBorder="1" applyAlignment="1" applyProtection="1">
      <alignment vertical="center" wrapText="1"/>
      <protection hidden="1"/>
    </xf>
    <xf numFmtId="189" fontId="5" fillId="0" borderId="12" xfId="67" applyNumberFormat="1" applyFont="1" applyFill="1" applyBorder="1" applyAlignment="1" applyProtection="1">
      <alignment vertical="center" wrapText="1"/>
      <protection hidden="1"/>
    </xf>
    <xf numFmtId="0" fontId="1" fillId="0" borderId="12" xfId="68" applyFont="1" applyFill="1" applyBorder="1" applyAlignment="1">
      <alignment horizontal="left" vertical="center" wrapText="1"/>
      <protection/>
    </xf>
    <xf numFmtId="0" fontId="1" fillId="0" borderId="12" xfId="68" applyFont="1" applyFill="1" applyBorder="1" applyAlignment="1">
      <alignment vertical="center" wrapText="1"/>
      <protection/>
    </xf>
    <xf numFmtId="0" fontId="3" fillId="0" borderId="12" xfId="68" applyFont="1" applyFill="1" applyBorder="1" applyAlignment="1">
      <alignment vertical="center" wrapText="1"/>
      <protection/>
    </xf>
    <xf numFmtId="3" fontId="3" fillId="0" borderId="12" xfId="69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NumberFormat="1" applyFont="1" applyFill="1" applyAlignment="1" applyProtection="1">
      <alignment/>
      <protection hidden="1"/>
    </xf>
    <xf numFmtId="0" fontId="1" fillId="0" borderId="0" xfId="67" applyNumberFormat="1" applyFont="1" applyFill="1" applyAlignment="1" applyProtection="1">
      <alignment horizontal="centerContinuous"/>
      <protection hidden="1"/>
    </xf>
    <xf numFmtId="0" fontId="3" fillId="0" borderId="0" xfId="67" applyNumberFormat="1" applyFont="1" applyFill="1" applyAlignment="1" applyProtection="1">
      <alignment horizontal="right"/>
      <protection hidden="1"/>
    </xf>
    <xf numFmtId="0" fontId="7" fillId="0" borderId="12" xfId="6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67" applyBorder="1">
      <alignment/>
      <protection/>
    </xf>
    <xf numFmtId="0" fontId="4" fillId="0" borderId="12" xfId="67" applyNumberFormat="1" applyFont="1" applyFill="1" applyBorder="1" applyAlignment="1" applyProtection="1">
      <alignment horizontal="center"/>
      <protection hidden="1"/>
    </xf>
    <xf numFmtId="188" fontId="1" fillId="0" borderId="12" xfId="67" applyNumberFormat="1" applyFont="1" applyFill="1" applyBorder="1" applyAlignment="1" applyProtection="1">
      <alignment horizontal="center"/>
      <protection hidden="1"/>
    </xf>
    <xf numFmtId="189" fontId="1" fillId="0" borderId="12" xfId="67" applyNumberFormat="1" applyFont="1" applyFill="1" applyBorder="1" applyAlignment="1" applyProtection="1">
      <alignment wrapText="1"/>
      <protection hidden="1"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189" fontId="3" fillId="0" borderId="13" xfId="67" applyNumberFormat="1" applyFont="1" applyFill="1" applyBorder="1" applyAlignment="1" applyProtection="1">
      <alignment wrapText="1"/>
      <protection hidden="1"/>
    </xf>
    <xf numFmtId="189" fontId="5" fillId="0" borderId="12" xfId="67" applyNumberFormat="1" applyFont="1" applyFill="1" applyBorder="1" applyAlignment="1" applyProtection="1">
      <alignment wrapText="1"/>
      <protection hidden="1"/>
    </xf>
    <xf numFmtId="189" fontId="5" fillId="0" borderId="12" xfId="66" applyNumberFormat="1" applyFont="1" applyFill="1" applyBorder="1" applyAlignment="1" applyProtection="1">
      <alignment wrapText="1"/>
      <protection hidden="1"/>
    </xf>
    <xf numFmtId="188" fontId="1" fillId="0" borderId="12" xfId="55" applyNumberFormat="1" applyFont="1" applyFill="1" applyBorder="1" applyAlignment="1" applyProtection="1">
      <alignment horizontal="center"/>
      <protection hidden="1"/>
    </xf>
    <xf numFmtId="189" fontId="1" fillId="0" borderId="12" xfId="55" applyNumberFormat="1" applyFont="1" applyFill="1" applyBorder="1" applyAlignment="1" applyProtection="1">
      <alignment wrapText="1"/>
      <protection hidden="1"/>
    </xf>
    <xf numFmtId="190" fontId="1" fillId="0" borderId="12" xfId="55" applyNumberFormat="1" applyFont="1" applyFill="1" applyBorder="1" applyAlignment="1" applyProtection="1">
      <alignment/>
      <protection hidden="1"/>
    </xf>
    <xf numFmtId="0" fontId="0" fillId="0" borderId="0" xfId="67" applyFont="1" applyBorder="1">
      <alignment/>
      <protection/>
    </xf>
    <xf numFmtId="188" fontId="3" fillId="0" borderId="12" xfId="55" applyNumberFormat="1" applyFont="1" applyFill="1" applyBorder="1" applyAlignment="1" applyProtection="1">
      <alignment horizontal="center"/>
      <protection hidden="1"/>
    </xf>
    <xf numFmtId="190" fontId="3" fillId="0" borderId="12" xfId="55" applyNumberFormat="1" applyFont="1" applyFill="1" applyBorder="1" applyAlignment="1" applyProtection="1">
      <alignment/>
      <protection hidden="1"/>
    </xf>
    <xf numFmtId="189" fontId="3" fillId="0" borderId="12" xfId="55" applyNumberFormat="1" applyFont="1" applyFill="1" applyBorder="1" applyAlignment="1" applyProtection="1">
      <alignment wrapText="1"/>
      <protection hidden="1"/>
    </xf>
    <xf numFmtId="0" fontId="0" fillId="0" borderId="0" xfId="67" applyFont="1">
      <alignment/>
      <protection/>
    </xf>
    <xf numFmtId="0" fontId="1" fillId="0" borderId="12" xfId="67" applyNumberFormat="1" applyFont="1" applyFill="1" applyBorder="1" applyAlignment="1" applyProtection="1">
      <alignment/>
      <protection hidden="1"/>
    </xf>
    <xf numFmtId="0" fontId="3" fillId="0" borderId="12" xfId="67" applyFont="1" applyFill="1" applyBorder="1" applyAlignment="1" applyProtection="1">
      <alignment/>
      <protection hidden="1"/>
    </xf>
    <xf numFmtId="190" fontId="0" fillId="0" borderId="0" xfId="67" applyNumberFormat="1" applyBorder="1">
      <alignment/>
      <protection/>
    </xf>
    <xf numFmtId="0" fontId="3" fillId="0" borderId="0" xfId="67" applyFont="1" applyFill="1" applyAlignment="1" applyProtection="1">
      <alignment/>
      <protection hidden="1"/>
    </xf>
    <xf numFmtId="38" fontId="3" fillId="0" borderId="0" xfId="67" applyNumberFormat="1" applyFont="1" applyFill="1" applyAlignment="1" applyProtection="1">
      <alignment/>
      <protection hidden="1"/>
    </xf>
    <xf numFmtId="38" fontId="0" fillId="0" borderId="0" xfId="67" applyNumberFormat="1" applyBorder="1">
      <alignment/>
      <protection/>
    </xf>
    <xf numFmtId="190" fontId="3" fillId="0" borderId="12" xfId="67" applyNumberFormat="1" applyFont="1" applyFill="1" applyBorder="1" applyAlignment="1" applyProtection="1">
      <alignment/>
      <protection hidden="1"/>
    </xf>
    <xf numFmtId="189" fontId="3" fillId="0" borderId="12" xfId="66" applyNumberFormat="1" applyFont="1" applyFill="1" applyBorder="1" applyAlignment="1" applyProtection="1">
      <alignment wrapText="1"/>
      <protection hidden="1"/>
    </xf>
    <xf numFmtId="189" fontId="3" fillId="0" borderId="12" xfId="67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3" fillId="0" borderId="0" xfId="66" applyFont="1" applyFill="1" applyProtection="1">
      <alignment/>
      <protection hidden="1"/>
    </xf>
    <xf numFmtId="0" fontId="3" fillId="0" borderId="0" xfId="66" applyNumberFormat="1" applyFont="1" applyFill="1" applyAlignment="1" applyProtection="1">
      <alignment horizontal="right" vertical="center" wrapText="1"/>
      <protection hidden="1"/>
    </xf>
    <xf numFmtId="0" fontId="0" fillId="0" borderId="0" xfId="0" applyFill="1" applyAlignment="1">
      <alignment/>
    </xf>
    <xf numFmtId="0" fontId="0" fillId="0" borderId="0" xfId="66" applyFill="1">
      <alignment/>
      <protection/>
    </xf>
    <xf numFmtId="0" fontId="1" fillId="0" borderId="0" xfId="66" applyNumberFormat="1" applyFont="1" applyFill="1" applyAlignment="1" applyProtection="1">
      <alignment horizontal="centerContinuous"/>
      <protection hidden="1"/>
    </xf>
    <xf numFmtId="0" fontId="3" fillId="0" borderId="0" xfId="66" applyNumberFormat="1" applyFont="1" applyFill="1" applyAlignment="1" applyProtection="1">
      <alignment horizontal="center"/>
      <protection hidden="1"/>
    </xf>
    <xf numFmtId="0" fontId="7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66" applyNumberFormat="1" applyFont="1" applyFill="1" applyBorder="1" applyAlignment="1" applyProtection="1">
      <alignment horizontal="center"/>
      <protection hidden="1"/>
    </xf>
    <xf numFmtId="0" fontId="9" fillId="0" borderId="12" xfId="66" applyNumberFormat="1" applyFont="1" applyFill="1" applyBorder="1" applyAlignment="1" applyProtection="1">
      <alignment horizontal="center" vertical="center" wrapText="1"/>
      <protection hidden="1"/>
    </xf>
    <xf numFmtId="189" fontId="1" fillId="0" borderId="12" xfId="66" applyNumberFormat="1" applyFont="1" applyFill="1" applyBorder="1" applyAlignment="1" applyProtection="1">
      <alignment wrapText="1"/>
      <protection hidden="1"/>
    </xf>
    <xf numFmtId="190" fontId="1" fillId="0" borderId="12" xfId="66" applyNumberFormat="1" applyFont="1" applyFill="1" applyBorder="1" applyAlignment="1" applyProtection="1">
      <alignment horizontal="center"/>
      <protection hidden="1"/>
    </xf>
    <xf numFmtId="189" fontId="1" fillId="0" borderId="12" xfId="66" applyNumberFormat="1" applyFont="1" applyFill="1" applyBorder="1" applyAlignment="1" applyProtection="1">
      <alignment wrapText="1"/>
      <protection hidden="1"/>
    </xf>
    <xf numFmtId="190" fontId="1" fillId="0" borderId="12" xfId="66" applyNumberFormat="1" applyFont="1" applyFill="1" applyBorder="1" applyAlignment="1" applyProtection="1">
      <alignment horizontal="center"/>
      <protection hidden="1"/>
    </xf>
    <xf numFmtId="189" fontId="3" fillId="0" borderId="12" xfId="66" applyNumberFormat="1" applyFont="1" applyFill="1" applyBorder="1" applyAlignment="1" applyProtection="1">
      <alignment wrapText="1"/>
      <protection hidden="1"/>
    </xf>
    <xf numFmtId="190" fontId="3" fillId="0" borderId="12" xfId="66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191" fontId="3" fillId="0" borderId="0" xfId="66" applyNumberFormat="1" applyFont="1" applyFill="1" applyBorder="1" applyAlignment="1" applyProtection="1">
      <alignment/>
      <protection hidden="1"/>
    </xf>
    <xf numFmtId="189" fontId="3" fillId="0" borderId="0" xfId="66" applyNumberFormat="1" applyFont="1" applyFill="1" applyBorder="1" applyAlignment="1" applyProtection="1">
      <alignment/>
      <protection hidden="1"/>
    </xf>
    <xf numFmtId="189" fontId="3" fillId="0" borderId="0" xfId="66" applyNumberFormat="1" applyFont="1" applyFill="1" applyBorder="1" applyAlignment="1" applyProtection="1">
      <alignment wrapText="1"/>
      <protection hidden="1"/>
    </xf>
    <xf numFmtId="190" fontId="3" fillId="0" borderId="0" xfId="66" applyNumberFormat="1" applyFont="1" applyFill="1" applyBorder="1" applyAlignment="1" applyProtection="1">
      <alignment horizontal="center"/>
      <protection hidden="1"/>
    </xf>
    <xf numFmtId="191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 wrapText="1"/>
      <protection hidden="1"/>
    </xf>
    <xf numFmtId="190" fontId="1" fillId="0" borderId="0" xfId="66" applyNumberFormat="1" applyFont="1" applyFill="1" applyBorder="1" applyAlignment="1" applyProtection="1">
      <alignment horizontal="center"/>
      <protection hidden="1"/>
    </xf>
    <xf numFmtId="191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 wrapText="1"/>
      <protection hidden="1"/>
    </xf>
    <xf numFmtId="190" fontId="1" fillId="0" borderId="0" xfId="66" applyNumberFormat="1" applyFont="1" applyFill="1" applyBorder="1" applyAlignment="1" applyProtection="1">
      <alignment horizontal="center"/>
      <protection hidden="1"/>
    </xf>
    <xf numFmtId="188" fontId="3" fillId="0" borderId="0" xfId="66" applyNumberFormat="1" applyFont="1" applyFill="1" applyBorder="1" applyAlignment="1" applyProtection="1">
      <alignment/>
      <protection hidden="1"/>
    </xf>
    <xf numFmtId="188" fontId="1" fillId="0" borderId="0" xfId="66" applyNumberFormat="1" applyFont="1" applyFill="1" applyBorder="1" applyAlignment="1" applyProtection="1">
      <alignment/>
      <protection hidden="1"/>
    </xf>
    <xf numFmtId="188" fontId="1" fillId="0" borderId="0" xfId="66" applyNumberFormat="1" applyFont="1" applyFill="1" applyBorder="1" applyAlignment="1" applyProtection="1">
      <alignment/>
      <protection hidden="1"/>
    </xf>
    <xf numFmtId="189" fontId="1" fillId="0" borderId="0" xfId="66" applyNumberFormat="1" applyFont="1" applyFill="1" applyBorder="1" applyAlignment="1" applyProtection="1">
      <alignment wrapText="1"/>
      <protection hidden="1"/>
    </xf>
    <xf numFmtId="190" fontId="1" fillId="0" borderId="0" xfId="66" applyNumberFormat="1" applyFont="1" applyFill="1" applyBorder="1" applyAlignment="1" applyProtection="1">
      <alignment horizontal="center"/>
      <protection hidden="1"/>
    </xf>
    <xf numFmtId="0" fontId="1" fillId="0" borderId="0" xfId="66" applyNumberFormat="1" applyFont="1" applyFill="1" applyBorder="1" applyAlignment="1" applyProtection="1">
      <alignment/>
      <protection hidden="1"/>
    </xf>
    <xf numFmtId="0" fontId="3" fillId="0" borderId="0" xfId="66" applyNumberFormat="1" applyFont="1" applyFill="1" applyBorder="1" applyAlignment="1" applyProtection="1">
      <alignment/>
      <protection hidden="1"/>
    </xf>
    <xf numFmtId="49" fontId="3" fillId="0" borderId="0" xfId="66" applyNumberFormat="1" applyFont="1" applyFill="1" applyBorder="1" applyAlignment="1" applyProtection="1">
      <alignment horizontal="right"/>
      <protection hidden="1"/>
    </xf>
    <xf numFmtId="190" fontId="3" fillId="0" borderId="0" xfId="66" applyNumberFormat="1" applyFont="1" applyFill="1" applyBorder="1" applyAlignment="1" applyProtection="1">
      <alignment horizontal="center"/>
      <protection hidden="1"/>
    </xf>
    <xf numFmtId="0" fontId="3" fillId="0" borderId="0" xfId="66" applyNumberFormat="1" applyFont="1" applyFill="1" applyBorder="1" applyAlignment="1" applyProtection="1">
      <alignment wrapText="1"/>
      <protection hidden="1"/>
    </xf>
    <xf numFmtId="0" fontId="3" fillId="0" borderId="0" xfId="66" applyFont="1" applyFill="1" applyBorder="1" applyAlignment="1" applyProtection="1">
      <alignment/>
      <protection hidden="1"/>
    </xf>
    <xf numFmtId="38" fontId="1" fillId="0" borderId="0" xfId="66" applyNumberFormat="1" applyFont="1" applyFill="1" applyBorder="1" applyAlignment="1" applyProtection="1">
      <alignment horizontal="center"/>
      <protection hidden="1"/>
    </xf>
    <xf numFmtId="0" fontId="3" fillId="0" borderId="0" xfId="66" applyFont="1" applyFill="1" applyAlignment="1" applyProtection="1">
      <alignment/>
      <protection hidden="1"/>
    </xf>
    <xf numFmtId="0" fontId="3" fillId="0" borderId="0" xfId="66" applyFont="1" applyFill="1" applyAlignment="1" applyProtection="1">
      <alignment horizontal="center"/>
      <protection hidden="1"/>
    </xf>
    <xf numFmtId="0" fontId="0" fillId="0" borderId="0" xfId="66" applyFill="1" applyAlignment="1">
      <alignment horizontal="center"/>
      <protection/>
    </xf>
    <xf numFmtId="0" fontId="1" fillId="33" borderId="12" xfId="0" applyFont="1" applyFill="1" applyBorder="1" applyAlignment="1">
      <alignment horizontal="justify" wrapText="1"/>
    </xf>
    <xf numFmtId="0" fontId="3" fillId="33" borderId="12" xfId="0" applyFont="1" applyFill="1" applyBorder="1" applyAlignment="1">
      <alignment wrapText="1"/>
    </xf>
    <xf numFmtId="194" fontId="3" fillId="0" borderId="12" xfId="55" applyNumberFormat="1" applyFont="1" applyFill="1" applyBorder="1" applyAlignment="1" applyProtection="1">
      <alignment wrapText="1"/>
      <protection hidden="1"/>
    </xf>
    <xf numFmtId="195" fontId="3" fillId="0" borderId="12" xfId="55" applyNumberFormat="1" applyFont="1" applyFill="1" applyBorder="1" applyAlignment="1" applyProtection="1">
      <alignment wrapText="1"/>
      <protection hidden="1"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93" fontId="3" fillId="0" borderId="0" xfId="78" applyNumberFormat="1" applyFont="1" applyFill="1" applyAlignment="1">
      <alignment horizontal="center"/>
    </xf>
    <xf numFmtId="193" fontId="3" fillId="0" borderId="0" xfId="78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193" fontId="3" fillId="0" borderId="12" xfId="78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93" fontId="1" fillId="0" borderId="12" xfId="78" applyNumberFormat="1" applyFont="1" applyFill="1" applyBorder="1" applyAlignment="1">
      <alignment/>
    </xf>
    <xf numFmtId="193" fontId="3" fillId="0" borderId="12" xfId="78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/>
    </xf>
    <xf numFmtId="49" fontId="1" fillId="0" borderId="12" xfId="0" applyNumberFormat="1" applyFont="1" applyBorder="1" applyAlignment="1">
      <alignment/>
    </xf>
    <xf numFmtId="193" fontId="1" fillId="0" borderId="12" xfId="0" applyNumberFormat="1" applyFont="1" applyBorder="1" applyAlignment="1">
      <alignment/>
    </xf>
    <xf numFmtId="193" fontId="3" fillId="0" borderId="0" xfId="0" applyNumberFormat="1" applyFont="1" applyAlignment="1">
      <alignment/>
    </xf>
    <xf numFmtId="19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93" fontId="3" fillId="0" borderId="0" xfId="0" applyNumberFormat="1" applyFont="1" applyFill="1" applyAlignment="1">
      <alignment/>
    </xf>
    <xf numFmtId="193" fontId="3" fillId="0" borderId="0" xfId="78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8" fontId="3" fillId="0" borderId="12" xfId="67" applyNumberFormat="1" applyFont="1" applyFill="1" applyBorder="1" applyAlignment="1" applyProtection="1">
      <alignment horizontal="center"/>
      <protection hidden="1"/>
    </xf>
    <xf numFmtId="193" fontId="3" fillId="0" borderId="12" xfId="0" applyNumberFormat="1" applyFont="1" applyFill="1" applyBorder="1" applyAlignment="1">
      <alignment/>
    </xf>
    <xf numFmtId="195" fontId="3" fillId="33" borderId="12" xfId="55" applyNumberFormat="1" applyFont="1" applyFill="1" applyBorder="1" applyAlignment="1" applyProtection="1">
      <alignment wrapText="1"/>
      <protection hidden="1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3" fontId="3" fillId="33" borderId="12" xfId="78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194" fontId="3" fillId="33" borderId="12" xfId="55" applyNumberFormat="1" applyFont="1" applyFill="1" applyBorder="1" applyAlignment="1" applyProtection="1">
      <alignment wrapText="1"/>
      <protection hidden="1"/>
    </xf>
    <xf numFmtId="189" fontId="3" fillId="33" borderId="12" xfId="67" applyNumberFormat="1" applyFont="1" applyFill="1" applyBorder="1" applyAlignment="1" applyProtection="1">
      <alignment wrapText="1"/>
      <protection hidden="1"/>
    </xf>
    <xf numFmtId="193" fontId="3" fillId="33" borderId="12" xfId="0" applyNumberFormat="1" applyFont="1" applyFill="1" applyBorder="1" applyAlignment="1">
      <alignment/>
    </xf>
    <xf numFmtId="0" fontId="1" fillId="33" borderId="12" xfId="66" applyNumberFormat="1" applyFont="1" applyFill="1" applyBorder="1" applyAlignment="1" applyProtection="1">
      <alignment wrapText="1"/>
      <protection hidden="1"/>
    </xf>
    <xf numFmtId="0" fontId="1" fillId="33" borderId="12" xfId="66" applyNumberFormat="1" applyFont="1" applyFill="1" applyBorder="1" applyAlignment="1" applyProtection="1">
      <alignment/>
      <protection hidden="1"/>
    </xf>
    <xf numFmtId="0" fontId="3" fillId="33" borderId="12" xfId="0" applyFont="1" applyFill="1" applyBorder="1" applyAlignment="1">
      <alignment horizontal="center"/>
    </xf>
    <xf numFmtId="193" fontId="1" fillId="33" borderId="12" xfId="78" applyNumberFormat="1" applyFont="1" applyFill="1" applyBorder="1" applyAlignment="1">
      <alignment horizontal="center"/>
    </xf>
    <xf numFmtId="189" fontId="3" fillId="33" borderId="12" xfId="67" applyNumberFormat="1" applyFont="1" applyFill="1" applyBorder="1" applyAlignment="1" applyProtection="1">
      <alignment wrapText="1"/>
      <protection hidden="1"/>
    </xf>
    <xf numFmtId="193" fontId="3" fillId="33" borderId="12" xfId="78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93" fontId="1" fillId="33" borderId="12" xfId="78" applyNumberFormat="1" applyFont="1" applyFill="1" applyBorder="1" applyAlignment="1">
      <alignment/>
    </xf>
    <xf numFmtId="189" fontId="5" fillId="33" borderId="12" xfId="67" applyNumberFormat="1" applyFont="1" applyFill="1" applyBorder="1" applyAlignment="1" applyProtection="1">
      <alignment wrapText="1"/>
      <protection hidden="1"/>
    </xf>
    <xf numFmtId="0" fontId="3" fillId="0" borderId="14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5" applyNumberFormat="1" applyFont="1" applyFill="1" applyBorder="1" applyAlignment="1" applyProtection="1">
      <alignment horizontal="left" vertical="center" wrapText="1"/>
      <protection hidden="1"/>
    </xf>
    <xf numFmtId="0" fontId="3" fillId="34" borderId="12" xfId="0" applyFont="1" applyFill="1" applyBorder="1" applyAlignment="1">
      <alignment horizontal="center"/>
    </xf>
    <xf numFmtId="0" fontId="4" fillId="0" borderId="12" xfId="67" applyNumberFormat="1" applyFont="1" applyFill="1" applyBorder="1" applyAlignment="1" applyProtection="1">
      <alignment horizontal="center"/>
      <protection hidden="1"/>
    </xf>
    <xf numFmtId="190" fontId="1" fillId="0" borderId="12" xfId="67" applyNumberFormat="1" applyFont="1" applyFill="1" applyBorder="1" applyAlignment="1" applyProtection="1">
      <alignment/>
      <protection hidden="1"/>
    </xf>
    <xf numFmtId="38" fontId="1" fillId="0" borderId="12" xfId="67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90" fontId="0" fillId="0" borderId="0" xfId="67" applyNumberFormat="1">
      <alignment/>
      <protection/>
    </xf>
    <xf numFmtId="0" fontId="3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6" xfId="55" applyNumberFormat="1" applyFont="1" applyFill="1" applyBorder="1" applyAlignment="1" applyProtection="1">
      <alignment horizontal="left" vertical="center" wrapText="1"/>
      <protection hidden="1"/>
    </xf>
    <xf numFmtId="197" fontId="1" fillId="0" borderId="16" xfId="55" applyNumberFormat="1" applyFont="1" applyFill="1" applyBorder="1" applyAlignment="1" applyProtection="1">
      <alignment horizontal="center" vertical="center" wrapText="1"/>
      <protection hidden="1"/>
    </xf>
    <xf numFmtId="1" fontId="1" fillId="0" borderId="16" xfId="55" applyNumberFormat="1" applyFont="1" applyFill="1" applyBorder="1" applyAlignment="1" applyProtection="1">
      <alignment horizontal="center" vertical="center" wrapText="1"/>
      <protection hidden="1"/>
    </xf>
    <xf numFmtId="198" fontId="1" fillId="0" borderId="16" xfId="55" applyNumberFormat="1" applyFont="1" applyFill="1" applyBorder="1" applyAlignment="1" applyProtection="1">
      <alignment horizontal="center" vertical="center" wrapText="1"/>
      <protection hidden="1"/>
    </xf>
    <xf numFmtId="195" fontId="1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5" applyNumberFormat="1" applyFont="1" applyFill="1" applyBorder="1" applyAlignment="1" applyProtection="1">
      <alignment horizontal="left" vertical="center" wrapText="1"/>
      <protection hidden="1"/>
    </xf>
    <xf numFmtId="197" fontId="3" fillId="0" borderId="14" xfId="55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55" applyNumberFormat="1" applyFont="1" applyFill="1" applyBorder="1" applyAlignment="1" applyProtection="1">
      <alignment horizontal="center" vertical="center" wrapText="1"/>
      <protection hidden="1"/>
    </xf>
    <xf numFmtId="198" fontId="3" fillId="0" borderId="14" xfId="55" applyNumberFormat="1" applyFont="1" applyFill="1" applyBorder="1" applyAlignment="1" applyProtection="1">
      <alignment horizontal="center" vertical="center" wrapText="1"/>
      <protection hidden="1"/>
    </xf>
    <xf numFmtId="195" fontId="3" fillId="0" borderId="14" xfId="55" applyNumberFormat="1" applyFont="1" applyFill="1" applyBorder="1" applyAlignment="1" applyProtection="1">
      <alignment horizontal="center" vertical="center" wrapText="1"/>
      <protection hidden="1"/>
    </xf>
    <xf numFmtId="197" fontId="3" fillId="0" borderId="13" xfId="55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55" applyNumberFormat="1" applyFont="1" applyFill="1" applyBorder="1" applyAlignment="1" applyProtection="1">
      <alignment horizontal="center" vertical="center" wrapText="1"/>
      <protection hidden="1"/>
    </xf>
    <xf numFmtId="197" fontId="3" fillId="0" borderId="18" xfId="55" applyNumberFormat="1" applyFont="1" applyFill="1" applyBorder="1" applyAlignment="1" applyProtection="1">
      <alignment horizontal="center" vertical="center" wrapText="1"/>
      <protection hidden="1"/>
    </xf>
    <xf numFmtId="198" fontId="3" fillId="0" borderId="13" xfId="55" applyNumberFormat="1" applyFont="1" applyFill="1" applyBorder="1" applyAlignment="1" applyProtection="1">
      <alignment horizontal="center" vertical="center" wrapText="1"/>
      <protection hidden="1"/>
    </xf>
    <xf numFmtId="195" fontId="3" fillId="0" borderId="19" xfId="55" applyNumberFormat="1" applyFont="1" applyFill="1" applyBorder="1" applyAlignment="1" applyProtection="1">
      <alignment horizontal="center" vertical="center" wrapText="1"/>
      <protection hidden="1"/>
    </xf>
    <xf numFmtId="197" fontId="3" fillId="0" borderId="12" xfId="55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55" applyNumberFormat="1" applyFont="1" applyFill="1" applyBorder="1" applyAlignment="1" applyProtection="1">
      <alignment horizontal="center" vertical="center" wrapText="1"/>
      <protection hidden="1"/>
    </xf>
    <xf numFmtId="198" fontId="3" fillId="0" borderId="12" xfId="55" applyNumberFormat="1" applyFont="1" applyFill="1" applyBorder="1" applyAlignment="1" applyProtection="1">
      <alignment horizontal="center" vertical="center" wrapText="1"/>
      <protection hidden="1"/>
    </xf>
    <xf numFmtId="197" fontId="1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5" applyNumberFormat="1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Fill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3" fillId="33" borderId="12" xfId="0" applyFont="1" applyFill="1" applyBorder="1" applyAlignment="1">
      <alignment wrapText="1"/>
    </xf>
    <xf numFmtId="49" fontId="5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9" fontId="3" fillId="0" borderId="12" xfId="66" applyNumberFormat="1" applyFont="1" applyFill="1" applyBorder="1" applyAlignment="1" applyProtection="1">
      <alignment/>
      <protection hidden="1"/>
    </xf>
    <xf numFmtId="190" fontId="1" fillId="0" borderId="12" xfId="56" applyNumberFormat="1" applyFont="1" applyFill="1" applyBorder="1" applyAlignment="1" applyProtection="1">
      <alignment/>
      <protection hidden="1"/>
    </xf>
    <xf numFmtId="190" fontId="3" fillId="0" borderId="12" xfId="56" applyNumberFormat="1" applyFont="1" applyFill="1" applyBorder="1" applyAlignment="1" applyProtection="1">
      <alignment/>
      <protection hidden="1"/>
    </xf>
    <xf numFmtId="0" fontId="3" fillId="0" borderId="12" xfId="67" applyNumberFormat="1" applyFont="1" applyFill="1" applyBorder="1" applyAlignment="1" applyProtection="1">
      <alignment/>
      <protection hidden="1"/>
    </xf>
    <xf numFmtId="0" fontId="54" fillId="0" borderId="0" xfId="0" applyFont="1" applyFill="1" applyAlignment="1">
      <alignment/>
    </xf>
    <xf numFmtId="38" fontId="1" fillId="0" borderId="12" xfId="67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188" fontId="1" fillId="0" borderId="0" xfId="66" applyNumberFormat="1" applyFont="1" applyFill="1" applyBorder="1" applyAlignment="1" applyProtection="1">
      <alignment horizontal="center"/>
      <protection hidden="1"/>
    </xf>
    <xf numFmtId="188" fontId="1" fillId="0" borderId="0" xfId="66" applyNumberFormat="1" applyFont="1" applyFill="1" applyBorder="1" applyAlignment="1" applyProtection="1">
      <alignment horizontal="center"/>
      <protection hidden="1"/>
    </xf>
    <xf numFmtId="188" fontId="3" fillId="0" borderId="0" xfId="66" applyNumberFormat="1" applyFont="1" applyFill="1" applyBorder="1" applyAlignment="1" applyProtection="1">
      <alignment horizontal="center"/>
      <protection hidden="1"/>
    </xf>
    <xf numFmtId="49" fontId="3" fillId="0" borderId="14" xfId="66" applyNumberFormat="1" applyFont="1" applyFill="1" applyBorder="1" applyAlignment="1" applyProtection="1">
      <alignment horizontal="center"/>
      <protection hidden="1"/>
    </xf>
    <xf numFmtId="49" fontId="3" fillId="0" borderId="20" xfId="66" applyNumberFormat="1" applyFont="1" applyFill="1" applyBorder="1" applyAlignment="1" applyProtection="1">
      <alignment horizontal="center"/>
      <protection hidden="1"/>
    </xf>
    <xf numFmtId="49" fontId="3" fillId="0" borderId="21" xfId="66" applyNumberFormat="1" applyFont="1" applyFill="1" applyBorder="1" applyAlignment="1" applyProtection="1">
      <alignment horizontal="center"/>
      <protection hidden="1"/>
    </xf>
    <xf numFmtId="49" fontId="1" fillId="0" borderId="14" xfId="66" applyNumberFormat="1" applyFont="1" applyFill="1" applyBorder="1" applyAlignment="1" applyProtection="1">
      <alignment horizontal="center"/>
      <protection hidden="1"/>
    </xf>
    <xf numFmtId="49" fontId="1" fillId="0" borderId="20" xfId="66" applyNumberFormat="1" applyFont="1" applyFill="1" applyBorder="1" applyAlignment="1" applyProtection="1">
      <alignment horizontal="center"/>
      <protection hidden="1"/>
    </xf>
    <xf numFmtId="49" fontId="1" fillId="0" borderId="21" xfId="66" applyNumberFormat="1" applyFont="1" applyFill="1" applyBorder="1" applyAlignment="1" applyProtection="1">
      <alignment horizontal="center"/>
      <protection hidden="1"/>
    </xf>
    <xf numFmtId="0" fontId="1" fillId="0" borderId="14" xfId="66" applyNumberFormat="1" applyFont="1" applyFill="1" applyBorder="1" applyAlignment="1" applyProtection="1">
      <alignment horizontal="center"/>
      <protection hidden="1"/>
    </xf>
    <xf numFmtId="0" fontId="1" fillId="0" borderId="20" xfId="66" applyNumberFormat="1" applyFont="1" applyFill="1" applyBorder="1" applyAlignment="1" applyProtection="1">
      <alignment horizontal="center"/>
      <protection hidden="1"/>
    </xf>
    <xf numFmtId="0" fontId="1" fillId="0" borderId="21" xfId="66" applyNumberFormat="1" applyFont="1" applyFill="1" applyBorder="1" applyAlignment="1" applyProtection="1">
      <alignment horizontal="center"/>
      <protection hidden="1"/>
    </xf>
    <xf numFmtId="0" fontId="3" fillId="0" borderId="14" xfId="66" applyNumberFormat="1" applyFont="1" applyFill="1" applyBorder="1" applyAlignment="1" applyProtection="1">
      <alignment horizontal="center"/>
      <protection hidden="1"/>
    </xf>
    <xf numFmtId="0" fontId="3" fillId="0" borderId="20" xfId="66" applyNumberFormat="1" applyFont="1" applyFill="1" applyBorder="1" applyAlignment="1" applyProtection="1">
      <alignment horizontal="center"/>
      <protection hidden="1"/>
    </xf>
    <xf numFmtId="0" fontId="3" fillId="0" borderId="21" xfId="66" applyNumberFormat="1" applyFont="1" applyFill="1" applyBorder="1" applyAlignment="1" applyProtection="1">
      <alignment horizontal="center"/>
      <protection hidden="1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0" xfId="67" applyNumberFormat="1" applyFont="1" applyFill="1" applyAlignment="1" applyProtection="1">
      <alignment horizontal="right" vertical="center" wrapText="1"/>
      <protection hidden="1"/>
    </xf>
    <xf numFmtId="0" fontId="1" fillId="0" borderId="0" xfId="66" applyNumberFormat="1" applyFont="1" applyFill="1" applyAlignment="1" applyProtection="1">
      <alignment horizontal="center" wrapText="1"/>
      <protection hidden="1"/>
    </xf>
    <xf numFmtId="0" fontId="1" fillId="0" borderId="17" xfId="66" applyNumberFormat="1" applyFont="1" applyFill="1" applyBorder="1" applyAlignment="1" applyProtection="1">
      <alignment horizontal="center"/>
      <protection hidden="1"/>
    </xf>
    <xf numFmtId="0" fontId="7" fillId="0" borderId="14" xfId="66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66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66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66" applyNumberFormat="1" applyFont="1" applyFill="1" applyBorder="1" applyAlignment="1" applyProtection="1">
      <alignment horizontal="center"/>
      <protection hidden="1"/>
    </xf>
    <xf numFmtId="0" fontId="9" fillId="0" borderId="20" xfId="66" applyNumberFormat="1" applyFont="1" applyFill="1" applyBorder="1" applyAlignment="1" applyProtection="1">
      <alignment horizontal="center"/>
      <protection hidden="1"/>
    </xf>
    <xf numFmtId="0" fontId="9" fillId="0" borderId="21" xfId="66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93" fontId="3" fillId="0" borderId="14" xfId="78" applyNumberFormat="1" applyFont="1" applyFill="1" applyBorder="1" applyAlignment="1">
      <alignment horizontal="center" vertical="center"/>
    </xf>
    <xf numFmtId="193" fontId="3" fillId="0" borderId="21" xfId="7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93" fontId="3" fillId="0" borderId="17" xfId="7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67" applyNumberFormat="1" applyFont="1" applyFill="1" applyAlignment="1" applyProtection="1">
      <alignment horizontal="right" wrapText="1"/>
      <protection hidden="1"/>
    </xf>
    <xf numFmtId="0" fontId="1" fillId="0" borderId="0" xfId="67" applyNumberFormat="1" applyFont="1" applyFill="1" applyAlignment="1" applyProtection="1">
      <alignment horizontal="center" wrapText="1"/>
      <protection hidden="1"/>
    </xf>
    <xf numFmtId="0" fontId="3" fillId="0" borderId="17" xfId="67" applyNumberFormat="1" applyFont="1" applyFill="1" applyBorder="1" applyAlignment="1" applyProtection="1">
      <alignment horizontal="right"/>
      <protection hidden="1"/>
    </xf>
    <xf numFmtId="0" fontId="7" fillId="0" borderId="24" xfId="6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67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67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67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21" xfId="69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 wrapText="1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70" applyFont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7" xfId="70" applyFont="1" applyBorder="1" applyAlignment="1">
      <alignment horizontal="right" vertical="center" wrapText="1"/>
      <protection/>
    </xf>
    <xf numFmtId="0" fontId="0" fillId="0" borderId="0" xfId="56">
      <alignment/>
      <protection/>
    </xf>
    <xf numFmtId="0" fontId="9" fillId="0" borderId="0" xfId="56" applyFont="1" applyAlignment="1">
      <alignment horizontal="right" vertical="center"/>
      <protection/>
    </xf>
    <xf numFmtId="0" fontId="9" fillId="0" borderId="0" xfId="71" applyFont="1" applyAlignment="1">
      <alignment horizontal="right" vertical="center"/>
      <protection/>
    </xf>
    <xf numFmtId="0" fontId="3" fillId="0" borderId="0" xfId="71" applyFont="1" applyAlignment="1">
      <alignment horizontal="right" vertical="center"/>
      <protection/>
    </xf>
    <xf numFmtId="0" fontId="9" fillId="0" borderId="0" xfId="56" applyFont="1" applyAlignment="1">
      <alignment horizontal="right" vertical="center"/>
      <protection/>
    </xf>
    <xf numFmtId="0" fontId="9" fillId="0" borderId="0" xfId="56" applyFont="1">
      <alignment/>
      <protection/>
    </xf>
    <xf numFmtId="0" fontId="1" fillId="0" borderId="0" xfId="56" applyNumberFormat="1" applyFont="1" applyFill="1" applyAlignment="1" applyProtection="1">
      <alignment horizontal="center" vertical="center" wrapText="1"/>
      <protection hidden="1"/>
    </xf>
    <xf numFmtId="0" fontId="3" fillId="0" borderId="0" xfId="56" applyFont="1" applyProtection="1">
      <alignment/>
      <protection hidden="1"/>
    </xf>
    <xf numFmtId="0" fontId="3" fillId="0" borderId="17" xfId="56" applyNumberFormat="1" applyFont="1" applyFill="1" applyBorder="1" applyAlignment="1" applyProtection="1">
      <alignment horizontal="right"/>
      <protection hidden="1"/>
    </xf>
    <xf numFmtId="0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1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3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1" fontId="1" fillId="0" borderId="24" xfId="56" applyNumberFormat="1" applyFont="1" applyFill="1" applyBorder="1" applyAlignment="1" applyProtection="1">
      <alignment horizontal="center" vertical="center" wrapText="1"/>
      <protection hidden="1"/>
    </xf>
    <xf numFmtId="198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195" fontId="1" fillId="0" borderId="12" xfId="56" applyNumberFormat="1" applyFont="1" applyFill="1" applyBorder="1" applyAlignment="1" applyProtection="1">
      <alignment vertical="top" wrapText="1"/>
      <protection hidden="1"/>
    </xf>
    <xf numFmtId="3" fontId="1" fillId="0" borderId="12" xfId="56" applyNumberFormat="1" applyFont="1" applyFill="1" applyBorder="1" applyAlignment="1" applyProtection="1">
      <alignment horizontal="right" vertical="center" wrapText="1"/>
      <protection hidden="1"/>
    </xf>
    <xf numFmtId="3" fontId="1" fillId="0" borderId="0" xfId="56" applyNumberFormat="1" applyFont="1" applyFill="1" applyBorder="1" applyAlignment="1" applyProtection="1">
      <alignment horizontal="right" vertical="center" wrapText="1"/>
      <protection hidden="1"/>
    </xf>
    <xf numFmtId="1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198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195" fontId="3" fillId="0" borderId="14" xfId="56" applyNumberFormat="1" applyFont="1" applyFill="1" applyBorder="1" applyAlignment="1" applyProtection="1">
      <alignment vertical="top" wrapText="1"/>
      <protection hidden="1"/>
    </xf>
    <xf numFmtId="3" fontId="3" fillId="0" borderId="12" xfId="56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3" fillId="0" borderId="18" xfId="56" applyNumberFormat="1" applyFont="1" applyFill="1" applyBorder="1" applyAlignment="1" applyProtection="1">
      <alignment horizontal="left" vertical="center" wrapText="1"/>
      <protection hidden="1"/>
    </xf>
    <xf numFmtId="3" fontId="3" fillId="0" borderId="0" xfId="56" applyNumberFormat="1" applyFont="1" applyFill="1" applyBorder="1" applyAlignment="1" applyProtection="1">
      <alignment horizontal="right" vertical="center" wrapText="1"/>
      <protection hidden="1"/>
    </xf>
    <xf numFmtId="195" fontId="3" fillId="0" borderId="12" xfId="56" applyNumberFormat="1" applyFont="1" applyFill="1" applyBorder="1" applyAlignment="1" applyProtection="1">
      <alignment horizontal="left" vertical="top" wrapText="1"/>
      <protection hidden="1"/>
    </xf>
    <xf numFmtId="1" fontId="3" fillId="0" borderId="12" xfId="56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2" xfId="66"/>
    <cellStyle name="Обычный_Tmp3" xfId="67"/>
    <cellStyle name="Обычный_Источники фдб 2008" xfId="68"/>
    <cellStyle name="Обычный_Источники финансирования деф. бюджета 2008" xfId="69"/>
    <cellStyle name="Обычный_Копия Приложение №9-10 источники" xfId="70"/>
    <cellStyle name="Обычный_Приложения к решению Собрания депутатов2008-2010гг. 3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%2011%20&#1082;%20&#1087;&#1088;&#1086;&#1077;&#1082;&#1090;&#1091;%20&#1086;%20&#1073;&#1102;&#1076;&#1078;&#1077;&#1090;&#1077;-2017%20&#1080;%20&#1087;&#1083;&#1072;&#1085;.&#1087;&#1077;&#1088;&#1080;&#1086;&#1076;.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1"/>
      <sheetName val="прил.1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5.421875" style="272" customWidth="1"/>
    <col min="2" max="2" width="12.00390625" style="272" customWidth="1"/>
    <col min="3" max="3" width="48.140625" style="272" customWidth="1"/>
    <col min="4" max="4" width="9.140625" style="272" customWidth="1"/>
    <col min="5" max="16384" width="9.140625" style="272" customWidth="1"/>
  </cols>
  <sheetData>
    <row r="1" spans="3:5" ht="12.75">
      <c r="C1" s="273" t="s">
        <v>240</v>
      </c>
      <c r="D1" s="273"/>
      <c r="E1" s="273"/>
    </row>
    <row r="2" spans="3:5" ht="12.75">
      <c r="C2" s="273" t="s">
        <v>241</v>
      </c>
      <c r="D2" s="273"/>
      <c r="E2" s="273"/>
    </row>
    <row r="3" spans="3:5" ht="12.75">
      <c r="C3" s="273" t="s">
        <v>235</v>
      </c>
      <c r="D3" s="273"/>
      <c r="E3" s="273"/>
    </row>
    <row r="4" spans="3:5" ht="15.75">
      <c r="C4" s="274" t="s">
        <v>229</v>
      </c>
      <c r="D4" s="275"/>
      <c r="E4" s="275"/>
    </row>
    <row r="5" spans="1:2" ht="12.75">
      <c r="A5" s="276"/>
      <c r="B5" s="277"/>
    </row>
    <row r="6" spans="1:5" ht="56.25" customHeight="1">
      <c r="A6" s="278" t="s">
        <v>242</v>
      </c>
      <c r="B6" s="278"/>
      <c r="C6" s="278"/>
      <c r="D6" s="278"/>
      <c r="E6" s="278"/>
    </row>
    <row r="7" spans="1:5" ht="15.75">
      <c r="A7" s="279"/>
      <c r="B7" s="279"/>
      <c r="C7" s="279"/>
      <c r="D7" s="279"/>
      <c r="E7" s="279"/>
    </row>
    <row r="8" spans="1:5" ht="15.75">
      <c r="A8" s="279"/>
      <c r="B8" s="279"/>
      <c r="C8" s="279"/>
      <c r="D8" s="279"/>
      <c r="E8" s="280" t="s">
        <v>0</v>
      </c>
    </row>
    <row r="9" spans="1:5" ht="70.5" customHeight="1">
      <c r="A9" s="281" t="s">
        <v>237</v>
      </c>
      <c r="B9" s="282" t="s">
        <v>238</v>
      </c>
      <c r="C9" s="283" t="s">
        <v>38</v>
      </c>
      <c r="D9" s="281" t="s">
        <v>179</v>
      </c>
      <c r="E9" s="284" t="s">
        <v>180</v>
      </c>
    </row>
    <row r="10" spans="1:5" ht="15.75">
      <c r="A10" s="285">
        <v>1</v>
      </c>
      <c r="B10" s="285">
        <v>2</v>
      </c>
      <c r="C10" s="286">
        <v>3</v>
      </c>
      <c r="D10" s="286">
        <v>4</v>
      </c>
      <c r="E10" s="287">
        <v>5</v>
      </c>
    </row>
    <row r="11" spans="1:5" ht="50.25" customHeight="1">
      <c r="A11" s="288">
        <v>54</v>
      </c>
      <c r="B11" s="289" t="s">
        <v>202</v>
      </c>
      <c r="C11" s="290" t="s">
        <v>239</v>
      </c>
      <c r="D11" s="291">
        <f>D12+D13+D14+D15+D16</f>
        <v>12980</v>
      </c>
      <c r="E11" s="291">
        <f>E12+E13+E14+E15+E16</f>
        <v>12980</v>
      </c>
    </row>
    <row r="12" spans="1:5" ht="31.5">
      <c r="A12" s="301">
        <v>54</v>
      </c>
      <c r="B12" s="294">
        <v>87020</v>
      </c>
      <c r="C12" s="295" t="s">
        <v>77</v>
      </c>
      <c r="D12" s="296">
        <v>210</v>
      </c>
      <c r="E12" s="296">
        <v>210</v>
      </c>
    </row>
    <row r="13" spans="1:5" ht="31.5">
      <c r="A13" s="302">
        <v>54</v>
      </c>
      <c r="B13" s="294">
        <v>83010</v>
      </c>
      <c r="C13" s="298" t="s">
        <v>88</v>
      </c>
      <c r="D13" s="296">
        <v>170</v>
      </c>
      <c r="E13" s="296">
        <v>170</v>
      </c>
    </row>
    <row r="14" spans="1:5" ht="31.5">
      <c r="A14" s="302">
        <v>54</v>
      </c>
      <c r="B14" s="294">
        <v>83310</v>
      </c>
      <c r="C14" s="298" t="s">
        <v>89</v>
      </c>
      <c r="D14" s="296">
        <v>2700</v>
      </c>
      <c r="E14" s="296">
        <v>2700</v>
      </c>
    </row>
    <row r="15" spans="1:5" ht="31.5">
      <c r="A15" s="297">
        <v>54</v>
      </c>
      <c r="B15" s="294">
        <v>88310</v>
      </c>
      <c r="C15" s="300" t="s">
        <v>81</v>
      </c>
      <c r="D15" s="296">
        <v>5587</v>
      </c>
      <c r="E15" s="296">
        <v>5587</v>
      </c>
    </row>
    <row r="16" spans="1:5" ht="31.5">
      <c r="A16" s="297">
        <v>54</v>
      </c>
      <c r="B16" s="294">
        <v>88330</v>
      </c>
      <c r="C16" s="300" t="s">
        <v>83</v>
      </c>
      <c r="D16" s="296">
        <v>4313</v>
      </c>
      <c r="E16" s="296">
        <v>4313</v>
      </c>
    </row>
  </sheetData>
  <sheetProtection/>
  <mergeCells count="5">
    <mergeCell ref="C1:E1"/>
    <mergeCell ref="C2:E2"/>
    <mergeCell ref="C3:E3"/>
    <mergeCell ref="C4:E4"/>
    <mergeCell ref="A6:E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I2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4.28125" style="0" customWidth="1"/>
    <col min="2" max="2" width="21.00390625" style="0" customWidth="1"/>
    <col min="3" max="3" width="18.140625" style="0" customWidth="1"/>
  </cols>
  <sheetData>
    <row r="1" spans="1:3" ht="22.5">
      <c r="A1" s="269" t="s">
        <v>222</v>
      </c>
      <c r="B1" s="269"/>
      <c r="C1" s="255"/>
    </row>
    <row r="2" spans="1:3" ht="22.5">
      <c r="A2" s="269" t="s">
        <v>227</v>
      </c>
      <c r="B2" s="269"/>
      <c r="C2" s="255"/>
    </row>
    <row r="3" spans="1:3" ht="22.5">
      <c r="A3" s="269" t="s">
        <v>4</v>
      </c>
      <c r="B3" s="269"/>
      <c r="C3" s="255"/>
    </row>
    <row r="4" spans="1:3" ht="22.5">
      <c r="A4" s="269" t="s">
        <v>3</v>
      </c>
      <c r="B4" s="269"/>
      <c r="C4" s="255"/>
    </row>
    <row r="5" spans="1:3" ht="15">
      <c r="A5" s="270" t="s">
        <v>230</v>
      </c>
      <c r="B5" s="270"/>
      <c r="C5" s="255"/>
    </row>
    <row r="9" spans="1:9" ht="38.25" customHeight="1">
      <c r="A9" s="268" t="s">
        <v>223</v>
      </c>
      <c r="B9" s="268"/>
      <c r="D9" s="267"/>
      <c r="E9" s="267"/>
      <c r="F9" s="267"/>
      <c r="G9" s="267"/>
      <c r="H9" s="267"/>
      <c r="I9" s="267"/>
    </row>
    <row r="10" spans="1:3" ht="15.75">
      <c r="A10" s="1"/>
      <c r="B10" s="271" t="s">
        <v>0</v>
      </c>
      <c r="C10" s="271"/>
    </row>
    <row r="11" spans="1:3" ht="15.75" customHeight="1">
      <c r="A11" s="265" t="s">
        <v>1</v>
      </c>
      <c r="B11" s="263" t="s">
        <v>2</v>
      </c>
      <c r="C11" s="264"/>
    </row>
    <row r="12" spans="1:3" ht="15.75" customHeight="1">
      <c r="A12" s="266"/>
      <c r="B12" s="4" t="s">
        <v>179</v>
      </c>
      <c r="C12" s="4" t="s">
        <v>180</v>
      </c>
    </row>
    <row r="13" spans="1:3" ht="15">
      <c r="A13" s="3">
        <v>1</v>
      </c>
      <c r="B13" s="4">
        <v>2</v>
      </c>
      <c r="C13" s="4">
        <v>3</v>
      </c>
    </row>
    <row r="14" spans="1:3" ht="31.5">
      <c r="A14" s="7" t="s">
        <v>11</v>
      </c>
      <c r="B14" s="10">
        <f>B15</f>
        <v>0</v>
      </c>
      <c r="C14" s="10">
        <f>C15</f>
        <v>0</v>
      </c>
    </row>
    <row r="15" spans="1:3" ht="39" customHeight="1">
      <c r="A15" s="8" t="s">
        <v>225</v>
      </c>
      <c r="B15" s="11">
        <f>B16+B20</f>
        <v>0</v>
      </c>
      <c r="C15" s="11">
        <f>C16+C20</f>
        <v>0</v>
      </c>
    </row>
    <row r="16" spans="1:3" ht="32.25" customHeight="1">
      <c r="A16" s="9" t="s">
        <v>5</v>
      </c>
      <c r="B16" s="11">
        <f>B19</f>
        <v>-116074</v>
      </c>
      <c r="C16" s="11">
        <f>C19</f>
        <v>-121499</v>
      </c>
    </row>
    <row r="17" spans="1:3" ht="40.5" customHeight="1">
      <c r="A17" s="9" t="s">
        <v>6</v>
      </c>
      <c r="B17" s="11">
        <f>B19</f>
        <v>-116074</v>
      </c>
      <c r="C17" s="11">
        <f>C19</f>
        <v>-121499</v>
      </c>
    </row>
    <row r="18" spans="1:3" ht="42.75" customHeight="1">
      <c r="A18" s="9" t="s">
        <v>7</v>
      </c>
      <c r="B18" s="11">
        <f>B19</f>
        <v>-116074</v>
      </c>
      <c r="C18" s="11">
        <f>C19</f>
        <v>-121499</v>
      </c>
    </row>
    <row r="19" spans="1:3" ht="31.5">
      <c r="A19" s="5" t="s">
        <v>109</v>
      </c>
      <c r="B19" s="11">
        <v>-116074</v>
      </c>
      <c r="C19" s="11">
        <v>-121499</v>
      </c>
    </row>
    <row r="20" spans="1:3" ht="21.75" customHeight="1">
      <c r="A20" s="9" t="s">
        <v>8</v>
      </c>
      <c r="B20" s="11">
        <f>B23</f>
        <v>116074</v>
      </c>
      <c r="C20" s="11">
        <f>C23</f>
        <v>121499</v>
      </c>
    </row>
    <row r="21" spans="1:3" ht="37.5" customHeight="1">
      <c r="A21" s="9" t="s">
        <v>9</v>
      </c>
      <c r="B21" s="11">
        <f>B23</f>
        <v>116074</v>
      </c>
      <c r="C21" s="11">
        <f>C23</f>
        <v>121499</v>
      </c>
    </row>
    <row r="22" spans="1:3" ht="35.25" customHeight="1">
      <c r="A22" s="9" t="s">
        <v>10</v>
      </c>
      <c r="B22" s="11">
        <f>B23</f>
        <v>116074</v>
      </c>
      <c r="C22" s="11">
        <f>C23</f>
        <v>121499</v>
      </c>
    </row>
    <row r="23" spans="1:3" ht="31.5">
      <c r="A23" s="6" t="s">
        <v>110</v>
      </c>
      <c r="B23" s="11">
        <v>116074</v>
      </c>
      <c r="C23" s="11">
        <v>121499</v>
      </c>
    </row>
  </sheetData>
  <sheetProtection/>
  <mergeCells count="10">
    <mergeCell ref="B11:C11"/>
    <mergeCell ref="A11:A12"/>
    <mergeCell ref="D9:I9"/>
    <mergeCell ref="A9:B9"/>
    <mergeCell ref="A1:C1"/>
    <mergeCell ref="A2:C2"/>
    <mergeCell ref="A3:C3"/>
    <mergeCell ref="A4:C4"/>
    <mergeCell ref="A5:C5"/>
    <mergeCell ref="B10:C10"/>
  </mergeCells>
  <printOptions/>
  <pageMargins left="0.35433070866141736" right="0.35433070866141736" top="0.5118110236220472" bottom="0.5118110236220472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zoomScalePageLayoutView="0" workbookViewId="0" topLeftCell="A7">
      <selection activeCell="E13" sqref="E13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22.5">
      <c r="A1" s="269" t="s">
        <v>118</v>
      </c>
      <c r="B1" s="269"/>
    </row>
    <row r="2" spans="1:2" ht="22.5">
      <c r="A2" s="269" t="s">
        <v>227</v>
      </c>
      <c r="B2" s="269"/>
    </row>
    <row r="3" spans="1:2" ht="22.5">
      <c r="A3" s="269" t="s">
        <v>4</v>
      </c>
      <c r="B3" s="269"/>
    </row>
    <row r="4" spans="1:2" ht="22.5">
      <c r="A4" s="269" t="s">
        <v>3</v>
      </c>
      <c r="B4" s="269"/>
    </row>
    <row r="5" spans="1:2" ht="15">
      <c r="A5" s="270" t="s">
        <v>229</v>
      </c>
      <c r="B5" s="270"/>
    </row>
    <row r="9" spans="1:9" ht="38.25" customHeight="1">
      <c r="A9" s="268" t="s">
        <v>224</v>
      </c>
      <c r="B9" s="268"/>
      <c r="D9" s="267"/>
      <c r="E9" s="267"/>
      <c r="F9" s="267"/>
      <c r="G9" s="267"/>
      <c r="H9" s="267"/>
      <c r="I9" s="267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11</v>
      </c>
      <c r="B13" s="10">
        <f>B14</f>
        <v>0</v>
      </c>
    </row>
    <row r="14" spans="1:2" ht="39" customHeight="1">
      <c r="A14" s="8" t="s">
        <v>225</v>
      </c>
      <c r="B14" s="11">
        <f>B15+B19</f>
        <v>0</v>
      </c>
    </row>
    <row r="15" spans="1:2" ht="32.25" customHeight="1">
      <c r="A15" s="9" t="s">
        <v>5</v>
      </c>
      <c r="B15" s="11">
        <f>B18</f>
        <v>-120698</v>
      </c>
    </row>
    <row r="16" spans="1:2" ht="40.5" customHeight="1">
      <c r="A16" s="9" t="s">
        <v>6</v>
      </c>
      <c r="B16" s="11">
        <f>B18</f>
        <v>-120698</v>
      </c>
    </row>
    <row r="17" spans="1:2" ht="42.75" customHeight="1">
      <c r="A17" s="9" t="s">
        <v>7</v>
      </c>
      <c r="B17" s="11">
        <f>B18</f>
        <v>-120698</v>
      </c>
    </row>
    <row r="18" spans="1:2" ht="31.5">
      <c r="A18" s="5" t="s">
        <v>109</v>
      </c>
      <c r="B18" s="11">
        <v>-120698</v>
      </c>
    </row>
    <row r="19" spans="1:2" ht="21.75" customHeight="1">
      <c r="A19" s="9" t="s">
        <v>8</v>
      </c>
      <c r="B19" s="11">
        <f>B22</f>
        <v>120698</v>
      </c>
    </row>
    <row r="20" spans="1:2" ht="37.5" customHeight="1">
      <c r="A20" s="9" t="s">
        <v>9</v>
      </c>
      <c r="B20" s="11">
        <f>B22</f>
        <v>120698</v>
      </c>
    </row>
    <row r="21" spans="1:2" ht="35.25" customHeight="1">
      <c r="A21" s="9" t="s">
        <v>10</v>
      </c>
      <c r="B21" s="11">
        <f>B22</f>
        <v>120698</v>
      </c>
    </row>
    <row r="22" spans="1:2" ht="31.5">
      <c r="A22" s="6" t="s">
        <v>110</v>
      </c>
      <c r="B22" s="11">
        <v>120698</v>
      </c>
    </row>
  </sheetData>
  <sheetProtection/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5.140625" style="272" customWidth="1"/>
    <col min="2" max="2" width="12.00390625" style="272" customWidth="1"/>
    <col min="3" max="3" width="56.421875" style="272" customWidth="1"/>
    <col min="4" max="4" width="13.421875" style="272" bestFit="1" customWidth="1"/>
    <col min="5" max="16384" width="9.140625" style="272" customWidth="1"/>
  </cols>
  <sheetData>
    <row r="1" spans="3:4" ht="12.75">
      <c r="C1" s="273" t="s">
        <v>234</v>
      </c>
      <c r="D1" s="273"/>
    </row>
    <row r="2" spans="3:4" ht="12.75">
      <c r="C2" s="273" t="s">
        <v>227</v>
      </c>
      <c r="D2" s="273"/>
    </row>
    <row r="3" spans="3:4" ht="12.75">
      <c r="C3" s="273" t="s">
        <v>235</v>
      </c>
      <c r="D3" s="273"/>
    </row>
    <row r="4" spans="3:4" ht="15.75">
      <c r="C4" s="274" t="s">
        <v>229</v>
      </c>
      <c r="D4" s="275"/>
    </row>
    <row r="5" spans="1:2" ht="12.75">
      <c r="A5" s="276"/>
      <c r="B5" s="277"/>
    </row>
    <row r="6" spans="1:4" ht="47.25" customHeight="1">
      <c r="A6" s="278" t="s">
        <v>236</v>
      </c>
      <c r="B6" s="278"/>
      <c r="C6" s="278"/>
      <c r="D6" s="278"/>
    </row>
    <row r="7" spans="1:4" ht="15.75">
      <c r="A7" s="279"/>
      <c r="B7" s="279"/>
      <c r="C7" s="279"/>
      <c r="D7" s="279"/>
    </row>
    <row r="8" spans="1:4" ht="15.75">
      <c r="A8" s="279"/>
      <c r="B8" s="279"/>
      <c r="C8" s="279"/>
      <c r="D8" s="280" t="s">
        <v>0</v>
      </c>
    </row>
    <row r="9" spans="1:4" ht="70.5" customHeight="1">
      <c r="A9" s="281" t="s">
        <v>237</v>
      </c>
      <c r="B9" s="282" t="s">
        <v>238</v>
      </c>
      <c r="C9" s="283" t="s">
        <v>38</v>
      </c>
      <c r="D9" s="284" t="s">
        <v>2</v>
      </c>
    </row>
    <row r="10" spans="1:4" ht="15.75">
      <c r="A10" s="285">
        <v>1</v>
      </c>
      <c r="B10" s="285">
        <v>2</v>
      </c>
      <c r="C10" s="286">
        <v>3</v>
      </c>
      <c r="D10" s="287">
        <v>4</v>
      </c>
    </row>
    <row r="11" spans="1:5" ht="47.25">
      <c r="A11" s="288">
        <v>54</v>
      </c>
      <c r="B11" s="289" t="s">
        <v>202</v>
      </c>
      <c r="C11" s="290" t="s">
        <v>239</v>
      </c>
      <c r="D11" s="291">
        <f>D12+D13+D14+D15+D16</f>
        <v>12980</v>
      </c>
      <c r="E11" s="292"/>
    </row>
    <row r="12" spans="1:5" ht="31.5">
      <c r="A12" s="293">
        <v>54</v>
      </c>
      <c r="B12" s="294">
        <v>87020</v>
      </c>
      <c r="C12" s="295" t="s">
        <v>77</v>
      </c>
      <c r="D12" s="296">
        <v>210</v>
      </c>
      <c r="E12" s="292"/>
    </row>
    <row r="13" spans="1:5" ht="31.5">
      <c r="A13" s="297">
        <v>54</v>
      </c>
      <c r="B13" s="294">
        <v>83010</v>
      </c>
      <c r="C13" s="298" t="s">
        <v>88</v>
      </c>
      <c r="D13" s="296">
        <v>170</v>
      </c>
      <c r="E13" s="299"/>
    </row>
    <row r="14" spans="1:5" ht="31.5">
      <c r="A14" s="297">
        <v>54</v>
      </c>
      <c r="B14" s="294">
        <v>83310</v>
      </c>
      <c r="C14" s="298" t="s">
        <v>89</v>
      </c>
      <c r="D14" s="296">
        <v>2700</v>
      </c>
      <c r="E14" s="299"/>
    </row>
    <row r="15" spans="1:5" ht="31.5">
      <c r="A15" s="297">
        <v>54</v>
      </c>
      <c r="B15" s="294">
        <v>88310</v>
      </c>
      <c r="C15" s="300" t="s">
        <v>81</v>
      </c>
      <c r="D15" s="296">
        <v>5587</v>
      </c>
      <c r="E15" s="299"/>
    </row>
    <row r="16" spans="1:5" ht="37.5" customHeight="1">
      <c r="A16" s="297">
        <v>54</v>
      </c>
      <c r="B16" s="294">
        <v>88330</v>
      </c>
      <c r="C16" s="300" t="s">
        <v>83</v>
      </c>
      <c r="D16" s="296">
        <v>4313</v>
      </c>
      <c r="E16" s="299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F8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7109375" style="51" customWidth="1"/>
    <col min="2" max="2" width="6.28125" style="51" customWidth="1"/>
    <col min="3" max="3" width="6.00390625" style="51" hidden="1" customWidth="1"/>
    <col min="4" max="4" width="5.7109375" style="51" hidden="1" customWidth="1"/>
    <col min="5" max="5" width="65.8515625" style="51" customWidth="1"/>
    <col min="6" max="6" width="16.421875" style="92" customWidth="1"/>
    <col min="7" max="7" width="13.421875" style="50" customWidth="1"/>
    <col min="8" max="72" width="8.8515625" style="50" customWidth="1"/>
    <col min="73" max="16384" width="9.140625" style="51" customWidth="1"/>
  </cols>
  <sheetData>
    <row r="1" spans="1:6" ht="82.5" customHeight="1">
      <c r="A1" s="48"/>
      <c r="B1" s="49"/>
      <c r="C1" s="212"/>
      <c r="D1" s="212"/>
      <c r="E1" s="212" t="s">
        <v>226</v>
      </c>
      <c r="F1" s="212"/>
    </row>
    <row r="2" spans="1:6" ht="60.75" customHeight="1">
      <c r="A2" s="213" t="s">
        <v>162</v>
      </c>
      <c r="B2" s="213"/>
      <c r="C2" s="213"/>
      <c r="D2" s="213"/>
      <c r="E2" s="213"/>
      <c r="F2" s="213"/>
    </row>
    <row r="3" spans="1:6" ht="15.75" customHeight="1">
      <c r="A3" s="214"/>
      <c r="B3" s="214"/>
      <c r="C3" s="214"/>
      <c r="D3" s="214"/>
      <c r="E3" s="52"/>
      <c r="F3" s="53" t="s">
        <v>12</v>
      </c>
    </row>
    <row r="4" spans="1:6" ht="48" customHeight="1">
      <c r="A4" s="215" t="s">
        <v>205</v>
      </c>
      <c r="B4" s="216"/>
      <c r="C4" s="216"/>
      <c r="D4" s="217"/>
      <c r="E4" s="54" t="s">
        <v>45</v>
      </c>
      <c r="F4" s="54" t="s">
        <v>2</v>
      </c>
    </row>
    <row r="5" spans="1:6" ht="12.75" customHeight="1">
      <c r="A5" s="218">
        <v>1</v>
      </c>
      <c r="B5" s="219"/>
      <c r="C5" s="219"/>
      <c r="D5" s="220"/>
      <c r="E5" s="55">
        <v>2</v>
      </c>
      <c r="F5" s="56">
        <v>3</v>
      </c>
    </row>
    <row r="6" spans="1:6" ht="32.25" customHeight="1">
      <c r="A6" s="204">
        <v>1</v>
      </c>
      <c r="B6" s="205"/>
      <c r="C6" s="205"/>
      <c r="D6" s="206"/>
      <c r="E6" s="57" t="s">
        <v>46</v>
      </c>
      <c r="F6" s="58">
        <f>F8+F10+F13+F15+F18</f>
        <v>2177</v>
      </c>
    </row>
    <row r="7" spans="1:6" ht="23.25" customHeight="1">
      <c r="A7" s="207">
        <v>1</v>
      </c>
      <c r="B7" s="208"/>
      <c r="C7" s="208"/>
      <c r="D7" s="209"/>
      <c r="E7" s="42" t="s">
        <v>47</v>
      </c>
      <c r="F7" s="58">
        <f>F6</f>
        <v>2177</v>
      </c>
    </row>
    <row r="8" spans="1:6" ht="33" customHeight="1">
      <c r="A8" s="201" t="s">
        <v>208</v>
      </c>
      <c r="B8" s="202"/>
      <c r="C8" s="202"/>
      <c r="D8" s="203"/>
      <c r="E8" s="59" t="s">
        <v>48</v>
      </c>
      <c r="F8" s="60">
        <f>F9</f>
        <v>692</v>
      </c>
    </row>
    <row r="9" spans="1:6" ht="48.75" customHeight="1">
      <c r="A9" s="210" t="s">
        <v>206</v>
      </c>
      <c r="B9" s="211"/>
      <c r="C9" s="108"/>
      <c r="D9" s="108"/>
      <c r="E9" s="61" t="s">
        <v>112</v>
      </c>
      <c r="F9" s="62">
        <v>692</v>
      </c>
    </row>
    <row r="10" spans="1:6" ht="21" customHeight="1">
      <c r="A10" s="201" t="s">
        <v>207</v>
      </c>
      <c r="B10" s="202"/>
      <c r="C10" s="202"/>
      <c r="D10" s="203"/>
      <c r="E10" s="59" t="s">
        <v>49</v>
      </c>
      <c r="F10" s="60">
        <f>F11+F12</f>
        <v>940</v>
      </c>
    </row>
    <row r="11" spans="1:6" ht="52.5" customHeight="1">
      <c r="A11" s="210" t="s">
        <v>209</v>
      </c>
      <c r="B11" s="211"/>
      <c r="C11" s="108"/>
      <c r="D11" s="108"/>
      <c r="E11" s="63" t="s">
        <v>113</v>
      </c>
      <c r="F11" s="62">
        <v>768</v>
      </c>
    </row>
    <row r="12" spans="1:6" ht="42" customHeight="1">
      <c r="A12" s="198" t="s">
        <v>210</v>
      </c>
      <c r="B12" s="199"/>
      <c r="C12" s="199"/>
      <c r="D12" s="200"/>
      <c r="E12" s="63" t="s">
        <v>114</v>
      </c>
      <c r="F12" s="62">
        <v>172</v>
      </c>
    </row>
    <row r="13" spans="1:6" ht="30" customHeight="1">
      <c r="A13" s="201" t="s">
        <v>211</v>
      </c>
      <c r="B13" s="202"/>
      <c r="C13" s="202"/>
      <c r="D13" s="203"/>
      <c r="E13" s="59" t="s">
        <v>50</v>
      </c>
      <c r="F13" s="60">
        <f>F14</f>
        <v>66</v>
      </c>
    </row>
    <row r="14" spans="1:6" ht="23.25" customHeight="1">
      <c r="A14" s="198" t="s">
        <v>212</v>
      </c>
      <c r="B14" s="199"/>
      <c r="C14" s="199"/>
      <c r="D14" s="200"/>
      <c r="E14" s="64" t="s">
        <v>115</v>
      </c>
      <c r="F14" s="62">
        <v>66</v>
      </c>
    </row>
    <row r="15" spans="1:6" ht="35.25" customHeight="1">
      <c r="A15" s="201" t="s">
        <v>213</v>
      </c>
      <c r="B15" s="202"/>
      <c r="C15" s="202"/>
      <c r="D15" s="203"/>
      <c r="E15" s="65" t="s">
        <v>51</v>
      </c>
      <c r="F15" s="60">
        <f>F16+F17</f>
        <v>410</v>
      </c>
    </row>
    <row r="16" spans="1:6" ht="42" customHeight="1">
      <c r="A16" s="198" t="s">
        <v>214</v>
      </c>
      <c r="B16" s="199"/>
      <c r="C16" s="199"/>
      <c r="D16" s="200"/>
      <c r="E16" s="63" t="s">
        <v>116</v>
      </c>
      <c r="F16" s="62">
        <v>187</v>
      </c>
    </row>
    <row r="17" spans="1:6" ht="84" customHeight="1">
      <c r="A17" s="193" t="s">
        <v>215</v>
      </c>
      <c r="B17" s="194"/>
      <c r="C17" s="184"/>
      <c r="D17" s="184"/>
      <c r="E17" s="63" t="s">
        <v>108</v>
      </c>
      <c r="F17" s="62">
        <v>223</v>
      </c>
    </row>
    <row r="18" spans="1:6" ht="36" customHeight="1">
      <c r="A18" s="193" t="s">
        <v>216</v>
      </c>
      <c r="B18" s="194"/>
      <c r="C18" s="184"/>
      <c r="D18" s="184"/>
      <c r="E18" s="93" t="s">
        <v>52</v>
      </c>
      <c r="F18" s="62">
        <f>F19</f>
        <v>69</v>
      </c>
    </row>
    <row r="19" spans="1:6" ht="42.75" customHeight="1">
      <c r="A19" s="193" t="s">
        <v>217</v>
      </c>
      <c r="B19" s="194"/>
      <c r="C19" s="184"/>
      <c r="D19" s="184"/>
      <c r="E19" s="94" t="s">
        <v>53</v>
      </c>
      <c r="F19" s="62">
        <v>69</v>
      </c>
    </row>
    <row r="20" spans="1:6" ht="33" customHeight="1">
      <c r="A20" s="195"/>
      <c r="B20" s="195"/>
      <c r="C20" s="70"/>
      <c r="D20" s="71"/>
      <c r="E20" s="72"/>
      <c r="F20" s="73"/>
    </row>
    <row r="21" spans="1:6" ht="24" customHeight="1">
      <c r="A21" s="196"/>
      <c r="B21" s="196"/>
      <c r="C21" s="74"/>
      <c r="D21" s="75"/>
      <c r="E21" s="76"/>
      <c r="F21" s="77"/>
    </row>
    <row r="22" spans="1:6" ht="45" customHeight="1">
      <c r="A22" s="197"/>
      <c r="B22" s="197"/>
      <c r="C22" s="66"/>
      <c r="D22" s="67"/>
      <c r="E22" s="68"/>
      <c r="F22" s="69"/>
    </row>
    <row r="23" spans="1:6" ht="31.5" customHeight="1">
      <c r="A23" s="197"/>
      <c r="B23" s="197"/>
      <c r="C23" s="66"/>
      <c r="D23" s="67"/>
      <c r="E23" s="68"/>
      <c r="F23" s="69"/>
    </row>
    <row r="24" spans="1:6" ht="31.5" customHeight="1">
      <c r="A24" s="78"/>
      <c r="B24" s="78"/>
      <c r="C24" s="66"/>
      <c r="D24" s="67"/>
      <c r="E24" s="68"/>
      <c r="F24" s="69"/>
    </row>
    <row r="25" spans="1:6" ht="18.75" customHeight="1">
      <c r="A25" s="79"/>
      <c r="B25" s="79"/>
      <c r="C25" s="70"/>
      <c r="D25" s="71"/>
      <c r="E25" s="72"/>
      <c r="F25" s="73"/>
    </row>
    <row r="26" spans="1:6" ht="17.25" customHeight="1">
      <c r="A26" s="79"/>
      <c r="B26" s="79"/>
      <c r="C26" s="70"/>
      <c r="D26" s="71"/>
      <c r="E26" s="72"/>
      <c r="F26" s="73"/>
    </row>
    <row r="27" spans="1:6" ht="17.25" customHeight="1">
      <c r="A27" s="78"/>
      <c r="B27" s="78"/>
      <c r="C27" s="66"/>
      <c r="D27" s="67"/>
      <c r="E27" s="68"/>
      <c r="F27" s="69"/>
    </row>
    <row r="28" spans="1:6" ht="51" customHeight="1">
      <c r="A28" s="78"/>
      <c r="B28" s="78"/>
      <c r="C28" s="66"/>
      <c r="D28" s="67"/>
      <c r="E28" s="68"/>
      <c r="F28" s="69"/>
    </row>
    <row r="29" spans="1:6" ht="18.75" customHeight="1">
      <c r="A29" s="78"/>
      <c r="B29" s="78"/>
      <c r="C29" s="66"/>
      <c r="D29" s="67"/>
      <c r="E29" s="68"/>
      <c r="F29" s="69"/>
    </row>
    <row r="30" spans="1:6" ht="48.75" customHeight="1">
      <c r="A30" s="78"/>
      <c r="B30" s="78"/>
      <c r="C30" s="66"/>
      <c r="D30" s="67"/>
      <c r="E30" s="68"/>
      <c r="F30" s="69"/>
    </row>
    <row r="31" spans="1:6" ht="21" customHeight="1">
      <c r="A31" s="78"/>
      <c r="B31" s="78"/>
      <c r="C31" s="66"/>
      <c r="D31" s="67"/>
      <c r="E31" s="68"/>
      <c r="F31" s="69"/>
    </row>
    <row r="32" spans="1:6" ht="17.25" customHeight="1">
      <c r="A32" s="79"/>
      <c r="B32" s="79"/>
      <c r="C32" s="70"/>
      <c r="D32" s="71"/>
      <c r="E32" s="72"/>
      <c r="F32" s="73"/>
    </row>
    <row r="33" spans="1:6" ht="16.5" customHeight="1">
      <c r="A33" s="78"/>
      <c r="B33" s="78"/>
      <c r="C33" s="66"/>
      <c r="D33" s="67"/>
      <c r="E33" s="68"/>
      <c r="F33" s="69"/>
    </row>
    <row r="34" spans="1:6" ht="46.5" customHeight="1">
      <c r="A34" s="78"/>
      <c r="B34" s="78"/>
      <c r="C34" s="66"/>
      <c r="D34" s="67"/>
      <c r="E34" s="68"/>
      <c r="F34" s="69"/>
    </row>
    <row r="35" spans="1:6" ht="18" customHeight="1">
      <c r="A35" s="78"/>
      <c r="B35" s="78"/>
      <c r="C35" s="66"/>
      <c r="D35" s="67"/>
      <c r="E35" s="68"/>
      <c r="F35" s="69"/>
    </row>
    <row r="36" spans="1:6" ht="60.75" customHeight="1">
      <c r="A36" s="78"/>
      <c r="B36" s="78"/>
      <c r="C36" s="66"/>
      <c r="D36" s="67"/>
      <c r="E36" s="68"/>
      <c r="F36" s="69"/>
    </row>
    <row r="37" spans="1:6" ht="21.75" customHeight="1">
      <c r="A37" s="78"/>
      <c r="B37" s="78"/>
      <c r="C37" s="66"/>
      <c r="D37" s="67"/>
      <c r="E37" s="68"/>
      <c r="F37" s="69"/>
    </row>
    <row r="38" spans="1:6" ht="23.25" customHeight="1">
      <c r="A38" s="78"/>
      <c r="B38" s="78"/>
      <c r="C38" s="66"/>
      <c r="D38" s="67"/>
      <c r="E38" s="68"/>
      <c r="F38" s="69"/>
    </row>
    <row r="39" spans="1:6" ht="16.5" customHeight="1">
      <c r="A39" s="78"/>
      <c r="B39" s="78"/>
      <c r="C39" s="66"/>
      <c r="D39" s="67"/>
      <c r="E39" s="68"/>
      <c r="F39" s="69"/>
    </row>
    <row r="40" spans="1:6" ht="16.5" customHeight="1">
      <c r="A40" s="80"/>
      <c r="B40" s="80"/>
      <c r="C40" s="66"/>
      <c r="D40" s="67"/>
      <c r="E40" s="81"/>
      <c r="F40" s="82"/>
    </row>
    <row r="41" spans="1:6" ht="15.75" customHeight="1">
      <c r="A41" s="78"/>
      <c r="B41" s="78"/>
      <c r="C41" s="66"/>
      <c r="D41" s="67"/>
      <c r="E41" s="68"/>
      <c r="F41" s="69"/>
    </row>
    <row r="42" spans="1:6" ht="15.75" customHeight="1">
      <c r="A42" s="78"/>
      <c r="B42" s="78"/>
      <c r="C42" s="66"/>
      <c r="D42" s="67"/>
      <c r="E42" s="68"/>
      <c r="F42" s="69"/>
    </row>
    <row r="43" spans="1:6" ht="15.75" customHeight="1">
      <c r="A43" s="78"/>
      <c r="B43" s="78"/>
      <c r="C43" s="66"/>
      <c r="D43" s="67"/>
      <c r="E43" s="68"/>
      <c r="F43" s="69"/>
    </row>
    <row r="44" spans="1:6" ht="49.5" customHeight="1">
      <c r="A44" s="78"/>
      <c r="B44" s="78"/>
      <c r="C44" s="66"/>
      <c r="D44" s="67"/>
      <c r="E44" s="68"/>
      <c r="F44" s="69"/>
    </row>
    <row r="45" spans="1:6" ht="15.75" customHeight="1">
      <c r="A45" s="78"/>
      <c r="B45" s="78"/>
      <c r="C45" s="66"/>
      <c r="D45" s="67"/>
      <c r="E45" s="68"/>
      <c r="F45" s="69"/>
    </row>
    <row r="46" spans="1:6" ht="15.75" customHeight="1">
      <c r="A46" s="78"/>
      <c r="B46" s="78"/>
      <c r="C46" s="66"/>
      <c r="D46" s="67"/>
      <c r="E46" s="68"/>
      <c r="F46" s="69"/>
    </row>
    <row r="47" spans="1:6" ht="15.75" customHeight="1">
      <c r="A47" s="78"/>
      <c r="B47" s="78"/>
      <c r="C47" s="66"/>
      <c r="D47" s="67"/>
      <c r="E47" s="68"/>
      <c r="F47" s="69"/>
    </row>
    <row r="48" spans="1:6" ht="15.75" customHeight="1">
      <c r="A48" s="78"/>
      <c r="B48" s="78"/>
      <c r="C48" s="66"/>
      <c r="D48" s="67"/>
      <c r="E48" s="68"/>
      <c r="F48" s="69"/>
    </row>
    <row r="49" spans="1:6" ht="15.75" customHeight="1">
      <c r="A49" s="78"/>
      <c r="B49" s="78"/>
      <c r="C49" s="66"/>
      <c r="D49" s="67"/>
      <c r="E49" s="68"/>
      <c r="F49" s="69"/>
    </row>
    <row r="50" spans="1:6" ht="33" customHeight="1">
      <c r="A50" s="78"/>
      <c r="B50" s="78"/>
      <c r="C50" s="66"/>
      <c r="D50" s="67"/>
      <c r="E50" s="68"/>
      <c r="F50" s="69"/>
    </row>
    <row r="51" spans="1:6" ht="15.75" customHeight="1">
      <c r="A51" s="78"/>
      <c r="B51" s="78"/>
      <c r="C51" s="66"/>
      <c r="D51" s="67"/>
      <c r="E51" s="68"/>
      <c r="F51" s="69"/>
    </row>
    <row r="52" spans="1:6" ht="17.25" customHeight="1">
      <c r="A52" s="79"/>
      <c r="B52" s="79"/>
      <c r="C52" s="70"/>
      <c r="D52" s="71"/>
      <c r="E52" s="72"/>
      <c r="F52" s="73"/>
    </row>
    <row r="53" spans="1:6" ht="15.75" customHeight="1">
      <c r="A53" s="79"/>
      <c r="B53" s="79"/>
      <c r="C53" s="70"/>
      <c r="D53" s="71"/>
      <c r="E53" s="72"/>
      <c r="F53" s="73"/>
    </row>
    <row r="54" spans="1:6" ht="18" customHeight="1">
      <c r="A54" s="78"/>
      <c r="B54" s="78"/>
      <c r="C54" s="66"/>
      <c r="D54" s="67"/>
      <c r="E54" s="68"/>
      <c r="F54" s="69"/>
    </row>
    <row r="55" spans="1:6" ht="18" customHeight="1">
      <c r="A55" s="78"/>
      <c r="B55" s="78"/>
      <c r="C55" s="66"/>
      <c r="D55" s="67"/>
      <c r="E55" s="68"/>
      <c r="F55" s="69"/>
    </row>
    <row r="56" spans="1:6" ht="19.5" customHeight="1">
      <c r="A56" s="78"/>
      <c r="B56" s="78"/>
      <c r="C56" s="66"/>
      <c r="D56" s="67"/>
      <c r="E56" s="68"/>
      <c r="F56" s="69"/>
    </row>
    <row r="57" spans="1:6" ht="32.25" customHeight="1">
      <c r="A57" s="79"/>
      <c r="B57" s="79"/>
      <c r="C57" s="70"/>
      <c r="D57" s="71"/>
      <c r="E57" s="72"/>
      <c r="F57" s="73"/>
    </row>
    <row r="58" spans="1:6" ht="17.25" customHeight="1">
      <c r="A58" s="79"/>
      <c r="B58" s="79"/>
      <c r="C58" s="70"/>
      <c r="D58" s="71"/>
      <c r="E58" s="72"/>
      <c r="F58" s="73"/>
    </row>
    <row r="59" spans="1:6" ht="31.5" customHeight="1">
      <c r="A59" s="78"/>
      <c r="B59" s="78"/>
      <c r="C59" s="66"/>
      <c r="D59" s="67"/>
      <c r="E59" s="68"/>
      <c r="F59" s="69"/>
    </row>
    <row r="60" spans="1:6" ht="33.75" customHeight="1">
      <c r="A60" s="78"/>
      <c r="B60" s="78"/>
      <c r="C60" s="66"/>
      <c r="D60" s="67"/>
      <c r="E60" s="68"/>
      <c r="F60" s="69"/>
    </row>
    <row r="61" spans="1:6" ht="25.5" customHeight="1">
      <c r="A61" s="78"/>
      <c r="B61" s="78"/>
      <c r="C61" s="66"/>
      <c r="D61" s="67"/>
      <c r="E61" s="68"/>
      <c r="F61" s="69"/>
    </row>
    <row r="62" spans="1:6" ht="15.75" customHeight="1">
      <c r="A62" s="78"/>
      <c r="B62" s="78"/>
      <c r="C62" s="66"/>
      <c r="D62" s="67"/>
      <c r="E62" s="68"/>
      <c r="F62" s="69"/>
    </row>
    <row r="63" spans="1:6" ht="31.5" customHeight="1">
      <c r="A63" s="78"/>
      <c r="B63" s="78"/>
      <c r="C63" s="66"/>
      <c r="D63" s="67"/>
      <c r="E63" s="68"/>
      <c r="F63" s="69"/>
    </row>
    <row r="64" spans="1:6" ht="19.5" customHeight="1">
      <c r="A64" s="78"/>
      <c r="B64" s="78"/>
      <c r="C64" s="66"/>
      <c r="D64" s="67"/>
      <c r="E64" s="68"/>
      <c r="F64" s="69"/>
    </row>
    <row r="65" spans="1:6" ht="16.5" customHeight="1">
      <c r="A65" s="78"/>
      <c r="B65" s="78"/>
      <c r="C65" s="66"/>
      <c r="D65" s="67"/>
      <c r="E65" s="68"/>
      <c r="F65" s="69"/>
    </row>
    <row r="66" spans="1:6" ht="29.25" customHeight="1">
      <c r="A66" s="78"/>
      <c r="B66" s="78"/>
      <c r="C66" s="66"/>
      <c r="D66" s="67"/>
      <c r="E66" s="68"/>
      <c r="F66" s="69"/>
    </row>
    <row r="67" spans="1:6" ht="19.5" customHeight="1">
      <c r="A67" s="78"/>
      <c r="B67" s="78"/>
      <c r="C67" s="66"/>
      <c r="D67" s="67"/>
      <c r="E67" s="68"/>
      <c r="F67" s="69"/>
    </row>
    <row r="68" spans="1:6" ht="16.5" customHeight="1">
      <c r="A68" s="79"/>
      <c r="B68" s="79"/>
      <c r="C68" s="70"/>
      <c r="D68" s="71"/>
      <c r="E68" s="72"/>
      <c r="F68" s="73"/>
    </row>
    <row r="69" spans="1:6" ht="15.75" customHeight="1">
      <c r="A69" s="79"/>
      <c r="B69" s="79"/>
      <c r="C69" s="70"/>
      <c r="D69" s="71"/>
      <c r="E69" s="72"/>
      <c r="F69" s="73"/>
    </row>
    <row r="70" spans="1:6" ht="16.5" customHeight="1">
      <c r="A70" s="78"/>
      <c r="B70" s="78"/>
      <c r="C70" s="66"/>
      <c r="D70" s="67"/>
      <c r="E70" s="68"/>
      <c r="F70" s="69"/>
    </row>
    <row r="71" spans="1:6" ht="31.5" customHeight="1">
      <c r="A71" s="78"/>
      <c r="B71" s="78"/>
      <c r="C71" s="66"/>
      <c r="D71" s="67"/>
      <c r="E71" s="68"/>
      <c r="F71" s="69"/>
    </row>
    <row r="72" spans="1:6" ht="24" customHeight="1">
      <c r="A72" s="78"/>
      <c r="B72" s="78"/>
      <c r="C72" s="66"/>
      <c r="D72" s="67"/>
      <c r="E72" s="68"/>
      <c r="F72" s="69"/>
    </row>
    <row r="73" spans="1:6" ht="31.5" customHeight="1">
      <c r="A73" s="78"/>
      <c r="B73" s="78"/>
      <c r="C73" s="66"/>
      <c r="D73" s="67"/>
      <c r="E73" s="68"/>
      <c r="F73" s="69"/>
    </row>
    <row r="74" spans="1:6" ht="32.25" customHeight="1">
      <c r="A74" s="78"/>
      <c r="B74" s="78"/>
      <c r="C74" s="66"/>
      <c r="D74" s="67"/>
      <c r="E74" s="68"/>
      <c r="F74" s="69"/>
    </row>
    <row r="75" spans="1:6" ht="18.75" customHeight="1">
      <c r="A75" s="78"/>
      <c r="B75" s="78"/>
      <c r="C75" s="66"/>
      <c r="D75" s="67"/>
      <c r="E75" s="68"/>
      <c r="F75" s="69"/>
    </row>
    <row r="76" spans="1:6" ht="25.5" customHeight="1">
      <c r="A76" s="79"/>
      <c r="B76" s="79"/>
      <c r="C76" s="70"/>
      <c r="D76" s="71"/>
      <c r="E76" s="72"/>
      <c r="F76" s="73"/>
    </row>
    <row r="77" spans="1:6" ht="18.75" customHeight="1">
      <c r="A77" s="79"/>
      <c r="B77" s="79"/>
      <c r="C77" s="70"/>
      <c r="D77" s="71"/>
      <c r="E77" s="72"/>
      <c r="F77" s="73"/>
    </row>
    <row r="78" spans="1:6" ht="17.25" customHeight="1">
      <c r="A78" s="78"/>
      <c r="B78" s="78"/>
      <c r="C78" s="66"/>
      <c r="D78" s="67"/>
      <c r="E78" s="68"/>
      <c r="F78" s="69"/>
    </row>
    <row r="79" spans="1:6" ht="30" customHeight="1">
      <c r="A79" s="78"/>
      <c r="B79" s="78"/>
      <c r="C79" s="66"/>
      <c r="D79" s="67"/>
      <c r="E79" s="68"/>
      <c r="F79" s="69"/>
    </row>
    <row r="80" spans="1:6" ht="27" customHeight="1">
      <c r="A80" s="78"/>
      <c r="B80" s="78"/>
      <c r="C80" s="66"/>
      <c r="D80" s="67"/>
      <c r="E80" s="68"/>
      <c r="F80" s="69"/>
    </row>
    <row r="81" spans="1:6" ht="21" customHeight="1">
      <c r="A81" s="83"/>
      <c r="B81" s="83"/>
      <c r="C81" s="83"/>
      <c r="D81" s="83"/>
      <c r="E81" s="83"/>
      <c r="F81" s="73"/>
    </row>
    <row r="82" spans="1:6" ht="21" customHeight="1">
      <c r="A82" s="84"/>
      <c r="B82" s="85"/>
      <c r="C82" s="84"/>
      <c r="D82" s="84"/>
      <c r="E82" s="84"/>
      <c r="F82" s="86"/>
    </row>
    <row r="83" spans="1:6" ht="21" customHeight="1">
      <c r="A83" s="84"/>
      <c r="B83" s="85"/>
      <c r="C83" s="84"/>
      <c r="D83" s="84"/>
      <c r="E83" s="84"/>
      <c r="F83" s="86"/>
    </row>
    <row r="84" spans="1:6" ht="98.25" customHeight="1">
      <c r="A84" s="84"/>
      <c r="B84" s="85"/>
      <c r="C84" s="84"/>
      <c r="D84" s="84"/>
      <c r="E84" s="87"/>
      <c r="F84" s="86"/>
    </row>
    <row r="85" spans="1:6" ht="30" customHeight="1">
      <c r="A85" s="84"/>
      <c r="B85" s="85"/>
      <c r="C85" s="84"/>
      <c r="D85" s="85"/>
      <c r="E85" s="87"/>
      <c r="F85" s="86"/>
    </row>
    <row r="86" spans="1:6" ht="22.5" customHeight="1">
      <c r="A86" s="83"/>
      <c r="B86" s="88"/>
      <c r="C86" s="88"/>
      <c r="D86" s="88"/>
      <c r="E86" s="88"/>
      <c r="F86" s="89"/>
    </row>
    <row r="87" spans="1:6" ht="12.75" customHeight="1">
      <c r="A87" s="90"/>
      <c r="B87" s="90"/>
      <c r="C87" s="90"/>
      <c r="D87" s="90"/>
      <c r="E87" s="90"/>
      <c r="F87" s="91"/>
    </row>
    <row r="88" spans="1:6" ht="12.75" customHeight="1">
      <c r="A88" s="90"/>
      <c r="B88" s="90"/>
      <c r="C88" s="90"/>
      <c r="D88" s="90"/>
      <c r="E88" s="90"/>
      <c r="F88" s="91"/>
    </row>
    <row r="89" spans="1:6" ht="12.75" customHeight="1">
      <c r="A89" s="90"/>
      <c r="B89" s="90"/>
      <c r="C89" s="90"/>
      <c r="D89" s="90"/>
      <c r="E89" s="90"/>
      <c r="F89" s="91"/>
    </row>
  </sheetData>
  <sheetProtection/>
  <mergeCells count="24">
    <mergeCell ref="C1:D1"/>
    <mergeCell ref="E1:F1"/>
    <mergeCell ref="A2:F2"/>
    <mergeCell ref="A3:D3"/>
    <mergeCell ref="A4:D4"/>
    <mergeCell ref="A5:D5"/>
    <mergeCell ref="A6:D6"/>
    <mergeCell ref="A7:D7"/>
    <mergeCell ref="A8:D8"/>
    <mergeCell ref="A10:D10"/>
    <mergeCell ref="A9:B9"/>
    <mergeCell ref="A11:B11"/>
    <mergeCell ref="A12:D12"/>
    <mergeCell ref="A13:D13"/>
    <mergeCell ref="A14:D14"/>
    <mergeCell ref="A15:D15"/>
    <mergeCell ref="A16:D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5511811023622047" right="0.4724409448818898" top="0.984251968503937" bottom="0.5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N185"/>
  <sheetViews>
    <sheetView workbookViewId="0" topLeftCell="A1">
      <selection activeCell="Q15" sqref="Q15"/>
    </sheetView>
  </sheetViews>
  <sheetFormatPr defaultColWidth="8.8515625" defaultRowHeight="12.75"/>
  <cols>
    <col min="1" max="1" width="43.7109375" style="99" customWidth="1"/>
    <col min="2" max="2" width="7.28125" style="99" customWidth="1"/>
    <col min="3" max="3" width="8.140625" style="99" customWidth="1"/>
    <col min="4" max="4" width="7.421875" style="99" customWidth="1"/>
    <col min="5" max="5" width="4.7109375" style="99" customWidth="1"/>
    <col min="6" max="6" width="2.421875" style="99" customWidth="1"/>
    <col min="7" max="7" width="3.421875" style="99" customWidth="1"/>
    <col min="8" max="8" width="6.7109375" style="99" customWidth="1"/>
    <col min="9" max="9" width="6.8515625" style="99" customWidth="1"/>
    <col min="10" max="10" width="11.421875" style="103" customWidth="1"/>
    <col min="11" max="11" width="12.140625" style="99" customWidth="1"/>
    <col min="12" max="12" width="13.00390625" style="99" customWidth="1"/>
    <col min="13" max="14" width="10.7109375" style="99" bestFit="1" customWidth="1"/>
    <col min="15" max="16384" width="8.8515625" style="99" customWidth="1"/>
  </cols>
  <sheetData>
    <row r="1" spans="3:11" ht="15.75">
      <c r="C1" s="100"/>
      <c r="D1" s="236" t="s">
        <v>183</v>
      </c>
      <c r="E1" s="236"/>
      <c r="F1" s="236"/>
      <c r="G1" s="236"/>
      <c r="H1" s="236"/>
      <c r="I1" s="236"/>
      <c r="J1" s="236"/>
      <c r="K1" s="236"/>
    </row>
    <row r="2" spans="3:11" ht="20.25" customHeight="1">
      <c r="C2" s="236" t="s">
        <v>227</v>
      </c>
      <c r="D2" s="236"/>
      <c r="E2" s="236"/>
      <c r="F2" s="236"/>
      <c r="G2" s="236"/>
      <c r="H2" s="236"/>
      <c r="I2" s="236"/>
      <c r="J2" s="236"/>
      <c r="K2" s="236"/>
    </row>
    <row r="3" spans="3:11" ht="21" customHeight="1">
      <c r="C3" s="236" t="s">
        <v>4</v>
      </c>
      <c r="D3" s="236"/>
      <c r="E3" s="236"/>
      <c r="F3" s="236"/>
      <c r="G3" s="236"/>
      <c r="H3" s="236"/>
      <c r="I3" s="236"/>
      <c r="J3" s="236"/>
      <c r="K3" s="236"/>
    </row>
    <row r="4" spans="3:11" ht="15.75">
      <c r="C4" s="236" t="s">
        <v>3</v>
      </c>
      <c r="D4" s="236"/>
      <c r="E4" s="236"/>
      <c r="F4" s="236"/>
      <c r="G4" s="236"/>
      <c r="H4" s="236"/>
      <c r="I4" s="236"/>
      <c r="J4" s="236"/>
      <c r="K4" s="236"/>
    </row>
    <row r="5" spans="3:11" ht="15.75">
      <c r="C5" s="236" t="s">
        <v>228</v>
      </c>
      <c r="D5" s="236"/>
      <c r="E5" s="236"/>
      <c r="F5" s="236"/>
      <c r="G5" s="236"/>
      <c r="H5" s="236"/>
      <c r="I5" s="236"/>
      <c r="J5" s="236"/>
      <c r="K5" s="236"/>
    </row>
    <row r="7" spans="1:10" ht="15.75">
      <c r="A7" s="231" t="s">
        <v>173</v>
      </c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5.75">
      <c r="A8" s="101"/>
      <c r="B8" s="101"/>
      <c r="C8" s="101"/>
      <c r="D8" s="101"/>
      <c r="E8" s="101"/>
      <c r="F8" s="101"/>
      <c r="G8" s="101"/>
      <c r="H8" s="101"/>
      <c r="I8" s="101"/>
      <c r="J8" s="102"/>
    </row>
    <row r="9" spans="10:11" ht="15.75">
      <c r="J9" s="237" t="s">
        <v>0</v>
      </c>
      <c r="K9" s="237"/>
    </row>
    <row r="10" spans="1:11" ht="47.25" customHeight="1">
      <c r="A10" s="232" t="s">
        <v>38</v>
      </c>
      <c r="B10" s="234" t="s">
        <v>41</v>
      </c>
      <c r="C10" s="232" t="s">
        <v>13</v>
      </c>
      <c r="D10" s="234" t="s">
        <v>14</v>
      </c>
      <c r="E10" s="221" t="s">
        <v>39</v>
      </c>
      <c r="F10" s="222"/>
      <c r="G10" s="222"/>
      <c r="H10" s="223"/>
      <c r="I10" s="227" t="s">
        <v>40</v>
      </c>
      <c r="J10" s="229" t="s">
        <v>2</v>
      </c>
      <c r="K10" s="230"/>
    </row>
    <row r="11" spans="1:11" ht="15.75">
      <c r="A11" s="233"/>
      <c r="B11" s="235"/>
      <c r="C11" s="233"/>
      <c r="D11" s="235"/>
      <c r="E11" s="224"/>
      <c r="F11" s="225"/>
      <c r="G11" s="225"/>
      <c r="H11" s="226"/>
      <c r="I11" s="228"/>
      <c r="J11" s="106" t="s">
        <v>179</v>
      </c>
      <c r="K11" s="106" t="s">
        <v>180</v>
      </c>
    </row>
    <row r="12" spans="1:11" ht="15.75">
      <c r="A12" s="104">
        <v>1</v>
      </c>
      <c r="B12" s="104">
        <v>2</v>
      </c>
      <c r="C12" s="104">
        <v>3</v>
      </c>
      <c r="D12" s="104">
        <v>4</v>
      </c>
      <c r="E12" s="104">
        <v>5</v>
      </c>
      <c r="F12" s="104">
        <v>6</v>
      </c>
      <c r="G12" s="104">
        <v>7</v>
      </c>
      <c r="H12" s="104">
        <v>8</v>
      </c>
      <c r="I12" s="104">
        <v>9</v>
      </c>
      <c r="J12" s="104">
        <v>10</v>
      </c>
      <c r="K12" s="104">
        <v>11</v>
      </c>
    </row>
    <row r="13" spans="1:11" ht="31.5">
      <c r="A13" s="136" t="s">
        <v>92</v>
      </c>
      <c r="B13" s="137">
        <v>380</v>
      </c>
      <c r="C13" s="137"/>
      <c r="D13" s="137"/>
      <c r="E13" s="137"/>
      <c r="F13" s="137"/>
      <c r="G13" s="137"/>
      <c r="H13" s="137"/>
      <c r="I13" s="138"/>
      <c r="J13" s="139">
        <f>J15</f>
        <v>16</v>
      </c>
      <c r="K13" s="139">
        <f>K15</f>
        <v>16</v>
      </c>
    </row>
    <row r="14" spans="1:11" ht="15.75">
      <c r="A14" s="128" t="s">
        <v>15</v>
      </c>
      <c r="B14" s="128">
        <v>380</v>
      </c>
      <c r="C14" s="129" t="s">
        <v>43</v>
      </c>
      <c r="D14" s="129" t="s">
        <v>120</v>
      </c>
      <c r="E14" s="129"/>
      <c r="F14" s="129"/>
      <c r="G14" s="129"/>
      <c r="H14" s="137"/>
      <c r="I14" s="138"/>
      <c r="J14" s="139">
        <f aca="true" t="shared" si="0" ref="J14:K16">J15</f>
        <v>16</v>
      </c>
      <c r="K14" s="139">
        <f t="shared" si="0"/>
        <v>16</v>
      </c>
    </row>
    <row r="15" spans="1:11" ht="78" customHeight="1">
      <c r="A15" s="140" t="s">
        <v>17</v>
      </c>
      <c r="B15" s="128">
        <v>380</v>
      </c>
      <c r="C15" s="129" t="s">
        <v>43</v>
      </c>
      <c r="D15" s="129" t="s">
        <v>66</v>
      </c>
      <c r="E15" s="129"/>
      <c r="F15" s="129"/>
      <c r="G15" s="129"/>
      <c r="H15" s="128"/>
      <c r="I15" s="138"/>
      <c r="J15" s="141">
        <f t="shared" si="0"/>
        <v>16</v>
      </c>
      <c r="K15" s="141">
        <f t="shared" si="0"/>
        <v>16</v>
      </c>
    </row>
    <row r="16" spans="1:11" ht="33" customHeight="1">
      <c r="A16" s="130" t="s">
        <v>61</v>
      </c>
      <c r="B16" s="128">
        <v>380</v>
      </c>
      <c r="C16" s="129" t="s">
        <v>43</v>
      </c>
      <c r="D16" s="129" t="s">
        <v>66</v>
      </c>
      <c r="E16" s="129" t="s">
        <v>103</v>
      </c>
      <c r="F16" s="129"/>
      <c r="G16" s="129"/>
      <c r="H16" s="129"/>
      <c r="I16" s="138"/>
      <c r="J16" s="141">
        <f t="shared" si="0"/>
        <v>16</v>
      </c>
      <c r="K16" s="141">
        <f t="shared" si="0"/>
        <v>16</v>
      </c>
    </row>
    <row r="17" spans="1:11" ht="31.5">
      <c r="A17" s="130" t="s">
        <v>151</v>
      </c>
      <c r="B17" s="128">
        <v>380</v>
      </c>
      <c r="C17" s="129" t="s">
        <v>43</v>
      </c>
      <c r="D17" s="129" t="s">
        <v>66</v>
      </c>
      <c r="E17" s="129" t="s">
        <v>103</v>
      </c>
      <c r="F17" s="129" t="s">
        <v>104</v>
      </c>
      <c r="G17" s="129"/>
      <c r="H17" s="129"/>
      <c r="I17" s="138"/>
      <c r="J17" s="141">
        <f>J19+J20</f>
        <v>16</v>
      </c>
      <c r="K17" s="141">
        <f>K19+K20</f>
        <v>16</v>
      </c>
    </row>
    <row r="18" spans="1:11" ht="31.5">
      <c r="A18" s="130" t="s">
        <v>58</v>
      </c>
      <c r="B18" s="128">
        <v>380</v>
      </c>
      <c r="C18" s="129" t="s">
        <v>43</v>
      </c>
      <c r="D18" s="129" t="s">
        <v>66</v>
      </c>
      <c r="E18" s="129" t="s">
        <v>103</v>
      </c>
      <c r="F18" s="129" t="s">
        <v>104</v>
      </c>
      <c r="G18" s="129" t="s">
        <v>120</v>
      </c>
      <c r="H18" s="129" t="s">
        <v>128</v>
      </c>
      <c r="I18" s="138"/>
      <c r="J18" s="141">
        <f>J19+J20</f>
        <v>16</v>
      </c>
      <c r="K18" s="141">
        <f>K19+K20</f>
        <v>16</v>
      </c>
    </row>
    <row r="19" spans="1:11" ht="47.25">
      <c r="A19" s="130" t="s">
        <v>84</v>
      </c>
      <c r="B19" s="128">
        <v>380</v>
      </c>
      <c r="C19" s="129" t="s">
        <v>43</v>
      </c>
      <c r="D19" s="129" t="s">
        <v>66</v>
      </c>
      <c r="E19" s="129" t="s">
        <v>103</v>
      </c>
      <c r="F19" s="129" t="s">
        <v>104</v>
      </c>
      <c r="G19" s="129" t="s">
        <v>120</v>
      </c>
      <c r="H19" s="129" t="s">
        <v>128</v>
      </c>
      <c r="I19" s="142">
        <v>240</v>
      </c>
      <c r="J19" s="141">
        <v>12</v>
      </c>
      <c r="K19" s="141">
        <v>12</v>
      </c>
    </row>
    <row r="20" spans="1:11" ht="15.75">
      <c r="A20" s="130" t="s">
        <v>59</v>
      </c>
      <c r="B20" s="128">
        <v>380</v>
      </c>
      <c r="C20" s="129" t="s">
        <v>43</v>
      </c>
      <c r="D20" s="129" t="s">
        <v>66</v>
      </c>
      <c r="E20" s="129" t="s">
        <v>103</v>
      </c>
      <c r="F20" s="129" t="s">
        <v>104</v>
      </c>
      <c r="G20" s="129" t="s">
        <v>120</v>
      </c>
      <c r="H20" s="132">
        <v>11040</v>
      </c>
      <c r="I20" s="142">
        <v>850</v>
      </c>
      <c r="J20" s="141">
        <v>4</v>
      </c>
      <c r="K20" s="141">
        <v>4</v>
      </c>
    </row>
    <row r="21" spans="1:12" ht="31.5">
      <c r="A21" s="143" t="s">
        <v>42</v>
      </c>
      <c r="B21" s="144">
        <v>954</v>
      </c>
      <c r="C21" s="128"/>
      <c r="D21" s="128"/>
      <c r="E21" s="128"/>
      <c r="F21" s="128"/>
      <c r="G21" s="128"/>
      <c r="H21" s="128"/>
      <c r="I21" s="128"/>
      <c r="J21" s="145">
        <f>J22+J68+J75+J88+J107+J134+J141+J152+J167+J176</f>
        <v>116058</v>
      </c>
      <c r="K21" s="145">
        <f>K22+K68+K75+K88+K107+K134+K141+K152+K167+K176</f>
        <v>121483</v>
      </c>
      <c r="L21" s="122"/>
    </row>
    <row r="22" spans="1:11" ht="15.75">
      <c r="A22" s="128" t="s">
        <v>15</v>
      </c>
      <c r="B22" s="128">
        <v>954</v>
      </c>
      <c r="C22" s="129" t="s">
        <v>43</v>
      </c>
      <c r="D22" s="129" t="s">
        <v>120</v>
      </c>
      <c r="E22" s="129"/>
      <c r="F22" s="129"/>
      <c r="G22" s="129"/>
      <c r="H22" s="128"/>
      <c r="I22" s="128"/>
      <c r="J22" s="131">
        <f>J23+J29+J45+J50+J37</f>
        <v>43934</v>
      </c>
      <c r="K22" s="131">
        <f>K23+K29+K45+K50+K37</f>
        <v>45956</v>
      </c>
    </row>
    <row r="23" spans="1:11" ht="63">
      <c r="A23" s="140" t="s">
        <v>16</v>
      </c>
      <c r="B23" s="128">
        <v>954</v>
      </c>
      <c r="C23" s="129" t="s">
        <v>43</v>
      </c>
      <c r="D23" s="129" t="s">
        <v>44</v>
      </c>
      <c r="E23" s="129"/>
      <c r="F23" s="129"/>
      <c r="G23" s="129"/>
      <c r="H23" s="128"/>
      <c r="I23" s="128"/>
      <c r="J23" s="131">
        <f>J28</f>
        <v>3090</v>
      </c>
      <c r="K23" s="131">
        <f>K28</f>
        <v>3030</v>
      </c>
    </row>
    <row r="24" spans="1:13" ht="60" customHeight="1">
      <c r="A24" s="130" t="s">
        <v>102</v>
      </c>
      <c r="B24" s="128">
        <v>954</v>
      </c>
      <c r="C24" s="129" t="s">
        <v>43</v>
      </c>
      <c r="D24" s="129" t="s">
        <v>44</v>
      </c>
      <c r="E24" s="129" t="s">
        <v>106</v>
      </c>
      <c r="F24" s="129"/>
      <c r="G24" s="129"/>
      <c r="H24" s="129"/>
      <c r="I24" s="128"/>
      <c r="J24" s="131">
        <f>J28</f>
        <v>3090</v>
      </c>
      <c r="K24" s="131">
        <f>K28</f>
        <v>3030</v>
      </c>
      <c r="L24" s="153"/>
      <c r="M24"/>
    </row>
    <row r="25" spans="1:11" ht="36.75" customHeight="1">
      <c r="A25" s="130" t="s">
        <v>54</v>
      </c>
      <c r="B25" s="128">
        <v>954</v>
      </c>
      <c r="C25" s="129" t="s">
        <v>43</v>
      </c>
      <c r="D25" s="129" t="s">
        <v>44</v>
      </c>
      <c r="E25" s="129" t="s">
        <v>106</v>
      </c>
      <c r="F25" s="129" t="s">
        <v>55</v>
      </c>
      <c r="G25" s="129"/>
      <c r="H25" s="128"/>
      <c r="I25" s="128"/>
      <c r="J25" s="131">
        <f>J28</f>
        <v>3090</v>
      </c>
      <c r="K25" s="131">
        <f>K28</f>
        <v>3030</v>
      </c>
    </row>
    <row r="26" spans="1:14" ht="45.75" customHeight="1">
      <c r="A26" s="130" t="s">
        <v>191</v>
      </c>
      <c r="B26" s="128">
        <v>954</v>
      </c>
      <c r="C26" s="129" t="s">
        <v>43</v>
      </c>
      <c r="D26" s="129" t="s">
        <v>44</v>
      </c>
      <c r="E26" s="129" t="s">
        <v>106</v>
      </c>
      <c r="F26" s="129" t="s">
        <v>55</v>
      </c>
      <c r="G26" s="129" t="s">
        <v>43</v>
      </c>
      <c r="H26" s="128"/>
      <c r="I26" s="128"/>
      <c r="J26" s="131">
        <f>J27</f>
        <v>3090</v>
      </c>
      <c r="K26" s="131">
        <f>K27</f>
        <v>3030</v>
      </c>
      <c r="N26" s="177"/>
    </row>
    <row r="27" spans="1:13" ht="15.75">
      <c r="A27" s="130" t="s">
        <v>56</v>
      </c>
      <c r="B27" s="128">
        <v>954</v>
      </c>
      <c r="C27" s="129" t="s">
        <v>43</v>
      </c>
      <c r="D27" s="129" t="s">
        <v>44</v>
      </c>
      <c r="E27" s="129" t="s">
        <v>106</v>
      </c>
      <c r="F27" s="129" t="s">
        <v>55</v>
      </c>
      <c r="G27" s="129" t="s">
        <v>43</v>
      </c>
      <c r="H27" s="132">
        <v>11010</v>
      </c>
      <c r="I27" s="128"/>
      <c r="J27" s="131">
        <f>J28</f>
        <v>3090</v>
      </c>
      <c r="K27" s="131">
        <f>K28</f>
        <v>3030</v>
      </c>
      <c r="L27" s="153"/>
      <c r="M27"/>
    </row>
    <row r="28" spans="1:14" ht="47.25">
      <c r="A28" s="181" t="s">
        <v>192</v>
      </c>
      <c r="B28" s="128">
        <v>954</v>
      </c>
      <c r="C28" s="128" t="s">
        <v>43</v>
      </c>
      <c r="D28" s="128" t="s">
        <v>44</v>
      </c>
      <c r="E28" s="128">
        <v>54</v>
      </c>
      <c r="F28" s="128" t="s">
        <v>55</v>
      </c>
      <c r="G28" s="129" t="s">
        <v>43</v>
      </c>
      <c r="H28" s="132">
        <v>11010</v>
      </c>
      <c r="I28" s="128">
        <v>120</v>
      </c>
      <c r="J28" s="131">
        <f>2530+60+500</f>
        <v>3090</v>
      </c>
      <c r="K28" s="131">
        <f>2530+500</f>
        <v>3030</v>
      </c>
      <c r="M28" s="177"/>
      <c r="N28" s="177"/>
    </row>
    <row r="29" spans="1:11" ht="88.5" customHeight="1">
      <c r="A29" s="146" t="s">
        <v>18</v>
      </c>
      <c r="B29" s="128">
        <v>954</v>
      </c>
      <c r="C29" s="129" t="s">
        <v>43</v>
      </c>
      <c r="D29" s="129" t="s">
        <v>57</v>
      </c>
      <c r="E29" s="129"/>
      <c r="F29" s="129"/>
      <c r="G29" s="129"/>
      <c r="H29" s="128"/>
      <c r="I29" s="128"/>
      <c r="J29" s="131">
        <f>J30</f>
        <v>38995</v>
      </c>
      <c r="K29" s="131">
        <f>K30</f>
        <v>37945</v>
      </c>
    </row>
    <row r="30" spans="1:13" ht="54" customHeight="1">
      <c r="A30" s="130" t="s">
        <v>102</v>
      </c>
      <c r="B30" s="128">
        <v>954</v>
      </c>
      <c r="C30" s="129" t="s">
        <v>43</v>
      </c>
      <c r="D30" s="129" t="s">
        <v>57</v>
      </c>
      <c r="E30" s="129" t="s">
        <v>106</v>
      </c>
      <c r="F30" s="129"/>
      <c r="G30" s="129"/>
      <c r="H30" s="129"/>
      <c r="I30" s="128"/>
      <c r="J30" s="131">
        <f>J31</f>
        <v>38995</v>
      </c>
      <c r="K30" s="131">
        <f>K31</f>
        <v>37945</v>
      </c>
      <c r="L30" s="153"/>
      <c r="M30"/>
    </row>
    <row r="31" spans="1:13" ht="39" customHeight="1">
      <c r="A31" s="130" t="s">
        <v>54</v>
      </c>
      <c r="B31" s="128">
        <v>954</v>
      </c>
      <c r="C31" s="129" t="s">
        <v>43</v>
      </c>
      <c r="D31" s="129" t="s">
        <v>57</v>
      </c>
      <c r="E31" s="129" t="s">
        <v>106</v>
      </c>
      <c r="F31" s="129" t="s">
        <v>55</v>
      </c>
      <c r="G31" s="129"/>
      <c r="H31" s="128"/>
      <c r="I31" s="128"/>
      <c r="J31" s="131">
        <f>J33</f>
        <v>38995</v>
      </c>
      <c r="K31" s="131">
        <f>K33</f>
        <v>37945</v>
      </c>
      <c r="L31" s="153"/>
      <c r="M31"/>
    </row>
    <row r="32" spans="1:14" ht="48" customHeight="1">
      <c r="A32" s="130" t="s">
        <v>191</v>
      </c>
      <c r="B32" s="128">
        <v>954</v>
      </c>
      <c r="C32" s="129" t="s">
        <v>43</v>
      </c>
      <c r="D32" s="129" t="s">
        <v>57</v>
      </c>
      <c r="E32" s="129" t="s">
        <v>106</v>
      </c>
      <c r="F32" s="129" t="s">
        <v>55</v>
      </c>
      <c r="G32" s="129" t="s">
        <v>43</v>
      </c>
      <c r="H32" s="128"/>
      <c r="I32" s="128"/>
      <c r="J32" s="131">
        <f>J33</f>
        <v>38995</v>
      </c>
      <c r="K32" s="131">
        <f>K33</f>
        <v>37945</v>
      </c>
      <c r="L32" s="153"/>
      <c r="M32" s="178"/>
      <c r="N32" s="177"/>
    </row>
    <row r="33" spans="1:13" ht="31.5">
      <c r="A33" s="130" t="s">
        <v>58</v>
      </c>
      <c r="B33" s="128">
        <v>954</v>
      </c>
      <c r="C33" s="129" t="s">
        <v>43</v>
      </c>
      <c r="D33" s="129" t="s">
        <v>57</v>
      </c>
      <c r="E33" s="129" t="s">
        <v>106</v>
      </c>
      <c r="F33" s="129" t="s">
        <v>55</v>
      </c>
      <c r="G33" s="129" t="s">
        <v>43</v>
      </c>
      <c r="H33" s="132">
        <v>11040</v>
      </c>
      <c r="I33" s="128"/>
      <c r="J33" s="131">
        <f>J34+J35+J36</f>
        <v>38995</v>
      </c>
      <c r="K33" s="131">
        <f>K34+K35+K36</f>
        <v>37945</v>
      </c>
      <c r="L33" s="153"/>
      <c r="M33"/>
    </row>
    <row r="34" spans="1:13" ht="42.75" customHeight="1">
      <c r="A34" s="130" t="s">
        <v>192</v>
      </c>
      <c r="B34" s="128">
        <v>954</v>
      </c>
      <c r="C34" s="129" t="s">
        <v>43</v>
      </c>
      <c r="D34" s="129" t="s">
        <v>57</v>
      </c>
      <c r="E34" s="129" t="s">
        <v>106</v>
      </c>
      <c r="F34" s="129" t="s">
        <v>55</v>
      </c>
      <c r="G34" s="129" t="s">
        <v>43</v>
      </c>
      <c r="H34" s="132">
        <v>11040</v>
      </c>
      <c r="I34" s="128">
        <v>120</v>
      </c>
      <c r="J34" s="131">
        <f>26839+100+100+800+6335</f>
        <v>34174</v>
      </c>
      <c r="K34" s="131">
        <f>34164-400+10</f>
        <v>33774</v>
      </c>
      <c r="M34" s="177"/>
    </row>
    <row r="35" spans="1:11" ht="47.25">
      <c r="A35" s="130" t="s">
        <v>84</v>
      </c>
      <c r="B35" s="128">
        <v>954</v>
      </c>
      <c r="C35" s="129" t="s">
        <v>43</v>
      </c>
      <c r="D35" s="129" t="s">
        <v>57</v>
      </c>
      <c r="E35" s="129" t="s">
        <v>106</v>
      </c>
      <c r="F35" s="129" t="s">
        <v>55</v>
      </c>
      <c r="G35" s="129" t="s">
        <v>43</v>
      </c>
      <c r="H35" s="132">
        <v>11040</v>
      </c>
      <c r="I35" s="128">
        <v>240</v>
      </c>
      <c r="J35" s="112">
        <f>435+1203+250+150+500+800+100+100+150+350+670-265-43</f>
        <v>4400</v>
      </c>
      <c r="K35" s="131">
        <f>435+1203+250+150+500+900+100+100+100+300+670-965-43-10</f>
        <v>3690</v>
      </c>
    </row>
    <row r="36" spans="1:11" ht="15.75">
      <c r="A36" s="130" t="s">
        <v>59</v>
      </c>
      <c r="B36" s="128">
        <v>954</v>
      </c>
      <c r="C36" s="129" t="s">
        <v>43</v>
      </c>
      <c r="D36" s="129" t="s">
        <v>57</v>
      </c>
      <c r="E36" s="129" t="s">
        <v>106</v>
      </c>
      <c r="F36" s="129" t="s">
        <v>55</v>
      </c>
      <c r="G36" s="129" t="s">
        <v>43</v>
      </c>
      <c r="H36" s="132">
        <v>11040</v>
      </c>
      <c r="I36" s="128">
        <v>850</v>
      </c>
      <c r="J36" s="112">
        <f>380+40+1</f>
        <v>421</v>
      </c>
      <c r="K36" s="131">
        <f>440+40+1</f>
        <v>481</v>
      </c>
    </row>
    <row r="37" spans="1:11" ht="31.5">
      <c r="A37" s="130" t="s">
        <v>163</v>
      </c>
      <c r="B37" s="128">
        <v>954</v>
      </c>
      <c r="C37" s="129" t="s">
        <v>43</v>
      </c>
      <c r="D37" s="129" t="s">
        <v>75</v>
      </c>
      <c r="E37" s="129"/>
      <c r="F37" s="129"/>
      <c r="G37" s="129"/>
      <c r="H37" s="132"/>
      <c r="I37" s="128"/>
      <c r="J37" s="131"/>
      <c r="K37" s="131">
        <f>K38</f>
        <v>3132</v>
      </c>
    </row>
    <row r="38" spans="1:11" ht="15.75">
      <c r="A38" s="130" t="s">
        <v>61</v>
      </c>
      <c r="B38" s="128">
        <v>954</v>
      </c>
      <c r="C38" s="129" t="s">
        <v>43</v>
      </c>
      <c r="D38" s="129" t="s">
        <v>75</v>
      </c>
      <c r="E38" s="129" t="s">
        <v>103</v>
      </c>
      <c r="F38" s="129"/>
      <c r="G38" s="129"/>
      <c r="H38" s="132"/>
      <c r="I38" s="128"/>
      <c r="J38" s="131"/>
      <c r="K38" s="131">
        <f aca="true" t="shared" si="1" ref="K38:K43">K39</f>
        <v>3132</v>
      </c>
    </row>
    <row r="39" spans="1:13" ht="31.5">
      <c r="A39" s="130" t="s">
        <v>151</v>
      </c>
      <c r="B39" s="128">
        <v>954</v>
      </c>
      <c r="C39" s="129" t="s">
        <v>43</v>
      </c>
      <c r="D39" s="129" t="s">
        <v>75</v>
      </c>
      <c r="E39" s="129" t="s">
        <v>103</v>
      </c>
      <c r="F39" s="129" t="s">
        <v>104</v>
      </c>
      <c r="G39" s="129"/>
      <c r="H39" s="132"/>
      <c r="I39" s="128"/>
      <c r="J39" s="131"/>
      <c r="K39" s="131">
        <f t="shared" si="1"/>
        <v>3132</v>
      </c>
      <c r="L39" s="153"/>
      <c r="M39"/>
    </row>
    <row r="40" spans="1:11" ht="31.5">
      <c r="A40" s="130" t="s">
        <v>163</v>
      </c>
      <c r="B40" s="128">
        <v>954</v>
      </c>
      <c r="C40" s="129" t="s">
        <v>43</v>
      </c>
      <c r="D40" s="129" t="s">
        <v>75</v>
      </c>
      <c r="E40" s="129" t="s">
        <v>103</v>
      </c>
      <c r="F40" s="129" t="s">
        <v>104</v>
      </c>
      <c r="G40" s="129" t="s">
        <v>120</v>
      </c>
      <c r="H40" s="132"/>
      <c r="I40" s="128"/>
      <c r="J40" s="131"/>
      <c r="K40" s="131">
        <f>K41+K43</f>
        <v>3132</v>
      </c>
    </row>
    <row r="41" spans="1:13" ht="31.5">
      <c r="A41" s="130" t="s">
        <v>176</v>
      </c>
      <c r="B41" s="128">
        <v>954</v>
      </c>
      <c r="C41" s="129" t="s">
        <v>43</v>
      </c>
      <c r="D41" s="129" t="s">
        <v>75</v>
      </c>
      <c r="E41" s="129" t="s">
        <v>103</v>
      </c>
      <c r="F41" s="129" t="s">
        <v>104</v>
      </c>
      <c r="G41" s="129" t="s">
        <v>120</v>
      </c>
      <c r="H41" s="132">
        <v>71020</v>
      </c>
      <c r="I41" s="128"/>
      <c r="J41" s="131"/>
      <c r="K41" s="131">
        <f t="shared" si="1"/>
        <v>3122</v>
      </c>
      <c r="L41" s="153"/>
      <c r="M41"/>
    </row>
    <row r="42" spans="1:11" ht="47.25">
      <c r="A42" s="130" t="s">
        <v>84</v>
      </c>
      <c r="B42" s="128">
        <v>954</v>
      </c>
      <c r="C42" s="129" t="s">
        <v>43</v>
      </c>
      <c r="D42" s="129" t="s">
        <v>75</v>
      </c>
      <c r="E42" s="182" t="s">
        <v>103</v>
      </c>
      <c r="F42" s="129" t="s">
        <v>104</v>
      </c>
      <c r="G42" s="129" t="s">
        <v>120</v>
      </c>
      <c r="H42" s="132">
        <v>71020</v>
      </c>
      <c r="I42" s="128">
        <v>240</v>
      </c>
      <c r="J42" s="131"/>
      <c r="K42" s="131">
        <v>3122</v>
      </c>
    </row>
    <row r="43" spans="1:13" ht="31.5">
      <c r="A43" s="130" t="s">
        <v>176</v>
      </c>
      <c r="B43" s="128">
        <v>954</v>
      </c>
      <c r="C43" s="129" t="s">
        <v>43</v>
      </c>
      <c r="D43" s="129" t="s">
        <v>75</v>
      </c>
      <c r="E43" s="182" t="s">
        <v>103</v>
      </c>
      <c r="F43" s="129" t="s">
        <v>104</v>
      </c>
      <c r="G43" s="129" t="s">
        <v>120</v>
      </c>
      <c r="H43" s="132" t="s">
        <v>187</v>
      </c>
      <c r="I43" s="128"/>
      <c r="J43" s="131"/>
      <c r="K43" s="131">
        <f t="shared" si="1"/>
        <v>10</v>
      </c>
      <c r="L43" s="153"/>
      <c r="M43"/>
    </row>
    <row r="44" spans="1:11" ht="47.25">
      <c r="A44" s="130" t="s">
        <v>84</v>
      </c>
      <c r="B44" s="128">
        <v>954</v>
      </c>
      <c r="C44" s="129" t="s">
        <v>43</v>
      </c>
      <c r="D44" s="129" t="s">
        <v>75</v>
      </c>
      <c r="E44" s="182" t="s">
        <v>103</v>
      </c>
      <c r="F44" s="129" t="s">
        <v>104</v>
      </c>
      <c r="G44" s="129" t="s">
        <v>120</v>
      </c>
      <c r="H44" s="132" t="s">
        <v>187</v>
      </c>
      <c r="I44" s="128">
        <v>240</v>
      </c>
      <c r="J44" s="131"/>
      <c r="K44" s="131">
        <v>10</v>
      </c>
    </row>
    <row r="45" spans="1:13" ht="15.75">
      <c r="A45" s="130" t="s">
        <v>19</v>
      </c>
      <c r="B45" s="128">
        <v>954</v>
      </c>
      <c r="C45" s="129" t="s">
        <v>43</v>
      </c>
      <c r="D45" s="129" t="s">
        <v>60</v>
      </c>
      <c r="E45" s="129"/>
      <c r="F45" s="129"/>
      <c r="G45" s="129"/>
      <c r="H45" s="128"/>
      <c r="I45" s="128"/>
      <c r="J45" s="131">
        <f>J49</f>
        <v>400</v>
      </c>
      <c r="K45" s="131">
        <f>K49</f>
        <v>400</v>
      </c>
      <c r="L45" s="153"/>
      <c r="M45"/>
    </row>
    <row r="46" spans="1:11" ht="15.75">
      <c r="A46" s="130" t="s">
        <v>61</v>
      </c>
      <c r="B46" s="128">
        <v>954</v>
      </c>
      <c r="C46" s="129" t="s">
        <v>43</v>
      </c>
      <c r="D46" s="129" t="s">
        <v>60</v>
      </c>
      <c r="E46" s="129" t="s">
        <v>103</v>
      </c>
      <c r="F46" s="129"/>
      <c r="G46" s="129"/>
      <c r="H46" s="128"/>
      <c r="I46" s="128"/>
      <c r="J46" s="131">
        <f>J49</f>
        <v>400</v>
      </c>
      <c r="K46" s="131">
        <f>K49</f>
        <v>400</v>
      </c>
    </row>
    <row r="47" spans="1:14" ht="31.5">
      <c r="A47" s="130" t="s">
        <v>151</v>
      </c>
      <c r="B47" s="128">
        <v>954</v>
      </c>
      <c r="C47" s="129" t="s">
        <v>43</v>
      </c>
      <c r="D47" s="129" t="s">
        <v>60</v>
      </c>
      <c r="E47" s="129" t="s">
        <v>103</v>
      </c>
      <c r="F47" s="129" t="s">
        <v>104</v>
      </c>
      <c r="G47" s="129"/>
      <c r="H47" s="129"/>
      <c r="I47" s="128"/>
      <c r="J47" s="131">
        <f>J49</f>
        <v>400</v>
      </c>
      <c r="K47" s="131">
        <f>K49</f>
        <v>400</v>
      </c>
      <c r="L47" s="153"/>
      <c r="M47" s="178"/>
      <c r="N47" s="177"/>
    </row>
    <row r="48" spans="1:13" ht="15.75">
      <c r="A48" s="130" t="s">
        <v>62</v>
      </c>
      <c r="B48" s="128">
        <v>954</v>
      </c>
      <c r="C48" s="129" t="s">
        <v>43</v>
      </c>
      <c r="D48" s="129" t="s">
        <v>60</v>
      </c>
      <c r="E48" s="129" t="s">
        <v>103</v>
      </c>
      <c r="F48" s="129" t="s">
        <v>104</v>
      </c>
      <c r="G48" s="129" t="s">
        <v>120</v>
      </c>
      <c r="H48" s="129" t="s">
        <v>134</v>
      </c>
      <c r="I48" s="128"/>
      <c r="J48" s="131">
        <f>J49</f>
        <v>400</v>
      </c>
      <c r="K48" s="131">
        <f>K49</f>
        <v>400</v>
      </c>
      <c r="M48" s="177"/>
    </row>
    <row r="49" spans="1:13" ht="15.75">
      <c r="A49" s="130" t="s">
        <v>63</v>
      </c>
      <c r="B49" s="128">
        <v>954</v>
      </c>
      <c r="C49" s="129" t="s">
        <v>43</v>
      </c>
      <c r="D49" s="129" t="s">
        <v>60</v>
      </c>
      <c r="E49" s="129" t="s">
        <v>103</v>
      </c>
      <c r="F49" s="129" t="s">
        <v>104</v>
      </c>
      <c r="G49" s="129" t="s">
        <v>120</v>
      </c>
      <c r="H49" s="129" t="s">
        <v>134</v>
      </c>
      <c r="I49" s="128">
        <v>870</v>
      </c>
      <c r="J49" s="131">
        <v>400</v>
      </c>
      <c r="K49" s="131">
        <v>400</v>
      </c>
      <c r="M49" s="177"/>
    </row>
    <row r="50" spans="1:13" ht="15.75">
      <c r="A50" s="130" t="s">
        <v>20</v>
      </c>
      <c r="B50" s="128">
        <v>954</v>
      </c>
      <c r="C50" s="129" t="s">
        <v>43</v>
      </c>
      <c r="D50" s="129" t="s">
        <v>64</v>
      </c>
      <c r="E50" s="129"/>
      <c r="F50" s="129"/>
      <c r="G50" s="129"/>
      <c r="H50" s="129"/>
      <c r="I50" s="128"/>
      <c r="J50" s="131">
        <f>J51</f>
        <v>1449</v>
      </c>
      <c r="K50" s="131">
        <f>K51</f>
        <v>1449</v>
      </c>
      <c r="L50" s="153"/>
      <c r="M50"/>
    </row>
    <row r="51" spans="1:13" ht="63">
      <c r="A51" s="130" t="s">
        <v>102</v>
      </c>
      <c r="B51" s="128">
        <v>954</v>
      </c>
      <c r="C51" s="129" t="s">
        <v>43</v>
      </c>
      <c r="D51" s="129" t="s">
        <v>64</v>
      </c>
      <c r="E51" s="129" t="s">
        <v>106</v>
      </c>
      <c r="F51" s="129"/>
      <c r="G51" s="129"/>
      <c r="H51" s="129"/>
      <c r="I51" s="128"/>
      <c r="J51" s="131">
        <f>J52+J64</f>
        <v>1449</v>
      </c>
      <c r="K51" s="131">
        <f>K52+K64</f>
        <v>1449</v>
      </c>
      <c r="L51" s="153"/>
      <c r="M51"/>
    </row>
    <row r="52" spans="1:13" ht="47.25">
      <c r="A52" s="130" t="s">
        <v>65</v>
      </c>
      <c r="B52" s="128">
        <v>954</v>
      </c>
      <c r="C52" s="129" t="s">
        <v>43</v>
      </c>
      <c r="D52" s="129" t="s">
        <v>64</v>
      </c>
      <c r="E52" s="129" t="s">
        <v>106</v>
      </c>
      <c r="F52" s="129" t="s">
        <v>99</v>
      </c>
      <c r="G52" s="129"/>
      <c r="H52" s="129"/>
      <c r="I52" s="128"/>
      <c r="J52" s="131">
        <f>J53+J56+J61</f>
        <v>1445</v>
      </c>
      <c r="K52" s="131">
        <f>K53+K56+K61</f>
        <v>1445</v>
      </c>
      <c r="L52" s="153"/>
      <c r="M52"/>
    </row>
    <row r="53" spans="1:13" ht="47.25">
      <c r="A53" s="98" t="s">
        <v>135</v>
      </c>
      <c r="B53" s="107">
        <v>954</v>
      </c>
      <c r="C53" s="108" t="s">
        <v>43</v>
      </c>
      <c r="D53" s="108" t="s">
        <v>64</v>
      </c>
      <c r="E53" s="108" t="s">
        <v>106</v>
      </c>
      <c r="F53" s="108" t="s">
        <v>99</v>
      </c>
      <c r="G53" s="108" t="s">
        <v>43</v>
      </c>
      <c r="H53" s="108"/>
      <c r="I53" s="107"/>
      <c r="J53" s="112">
        <f>J54</f>
        <v>1015</v>
      </c>
      <c r="K53" s="112">
        <f>K54</f>
        <v>1015</v>
      </c>
      <c r="L53" s="153"/>
      <c r="M53"/>
    </row>
    <row r="54" spans="1:14" ht="47.25">
      <c r="A54" s="98" t="s">
        <v>195</v>
      </c>
      <c r="B54" s="107">
        <v>954</v>
      </c>
      <c r="C54" s="108" t="s">
        <v>43</v>
      </c>
      <c r="D54" s="108" t="s">
        <v>64</v>
      </c>
      <c r="E54" s="108" t="s">
        <v>106</v>
      </c>
      <c r="F54" s="108" t="s">
        <v>99</v>
      </c>
      <c r="G54" s="108" t="s">
        <v>43</v>
      </c>
      <c r="H54" s="108" t="s">
        <v>136</v>
      </c>
      <c r="I54" s="107"/>
      <c r="J54" s="112">
        <f>J55</f>
        <v>1015</v>
      </c>
      <c r="K54" s="112">
        <f>K55</f>
        <v>1015</v>
      </c>
      <c r="L54" s="153"/>
      <c r="M54" s="178"/>
      <c r="N54" s="177"/>
    </row>
    <row r="55" spans="1:11" ht="47.25">
      <c r="A55" s="98" t="s">
        <v>84</v>
      </c>
      <c r="B55" s="107">
        <v>954</v>
      </c>
      <c r="C55" s="108" t="s">
        <v>43</v>
      </c>
      <c r="D55" s="108" t="s">
        <v>64</v>
      </c>
      <c r="E55" s="108" t="s">
        <v>106</v>
      </c>
      <c r="F55" s="108" t="s">
        <v>99</v>
      </c>
      <c r="G55" s="108" t="s">
        <v>43</v>
      </c>
      <c r="H55" s="108" t="s">
        <v>136</v>
      </c>
      <c r="I55" s="107">
        <v>240</v>
      </c>
      <c r="J55" s="112">
        <f>600+15+200+200</f>
        <v>1015</v>
      </c>
      <c r="K55" s="112">
        <f>600+15+200+200</f>
        <v>1015</v>
      </c>
    </row>
    <row r="56" spans="1:13" ht="69" customHeight="1">
      <c r="A56" s="98" t="s">
        <v>137</v>
      </c>
      <c r="B56" s="107">
        <v>954</v>
      </c>
      <c r="C56" s="108" t="s">
        <v>43</v>
      </c>
      <c r="D56" s="108" t="s">
        <v>64</v>
      </c>
      <c r="E56" s="108" t="s">
        <v>106</v>
      </c>
      <c r="F56" s="108" t="s">
        <v>99</v>
      </c>
      <c r="G56" s="108" t="s">
        <v>44</v>
      </c>
      <c r="H56" s="108"/>
      <c r="I56" s="107"/>
      <c r="J56" s="112">
        <f>J57+J59</f>
        <v>210</v>
      </c>
      <c r="K56" s="112">
        <f>K57+K59</f>
        <v>210</v>
      </c>
      <c r="L56" s="153"/>
      <c r="M56"/>
    </row>
    <row r="57" spans="1:14" ht="47.25">
      <c r="A57" s="130" t="s">
        <v>193</v>
      </c>
      <c r="B57" s="128">
        <v>954</v>
      </c>
      <c r="C57" s="129" t="s">
        <v>43</v>
      </c>
      <c r="D57" s="129" t="s">
        <v>64</v>
      </c>
      <c r="E57" s="129" t="s">
        <v>106</v>
      </c>
      <c r="F57" s="129" t="s">
        <v>99</v>
      </c>
      <c r="G57" s="129" t="s">
        <v>44</v>
      </c>
      <c r="H57" s="129" t="s">
        <v>138</v>
      </c>
      <c r="I57" s="128"/>
      <c r="J57" s="131">
        <v>200</v>
      </c>
      <c r="K57" s="131">
        <v>200</v>
      </c>
      <c r="L57" s="153"/>
      <c r="M57" s="178"/>
      <c r="N57" s="177"/>
    </row>
    <row r="58" spans="1:11" ht="47.25">
      <c r="A58" s="130" t="s">
        <v>84</v>
      </c>
      <c r="B58" s="128">
        <v>954</v>
      </c>
      <c r="C58" s="129" t="s">
        <v>43</v>
      </c>
      <c r="D58" s="129" t="s">
        <v>64</v>
      </c>
      <c r="E58" s="129" t="s">
        <v>106</v>
      </c>
      <c r="F58" s="129" t="s">
        <v>99</v>
      </c>
      <c r="G58" s="129" t="s">
        <v>44</v>
      </c>
      <c r="H58" s="129" t="s">
        <v>138</v>
      </c>
      <c r="I58" s="128">
        <v>240</v>
      </c>
      <c r="J58" s="131">
        <v>200</v>
      </c>
      <c r="K58" s="131">
        <v>200</v>
      </c>
    </row>
    <row r="59" spans="1:11" ht="63">
      <c r="A59" s="98" t="s">
        <v>190</v>
      </c>
      <c r="B59" s="128">
        <v>954</v>
      </c>
      <c r="C59" s="129" t="s">
        <v>43</v>
      </c>
      <c r="D59" s="129" t="s">
        <v>64</v>
      </c>
      <c r="E59" s="129" t="s">
        <v>106</v>
      </c>
      <c r="F59" s="129" t="s">
        <v>99</v>
      </c>
      <c r="G59" s="129" t="s">
        <v>44</v>
      </c>
      <c r="H59" s="129" t="s">
        <v>189</v>
      </c>
      <c r="I59" s="128"/>
      <c r="J59" s="131">
        <v>10</v>
      </c>
      <c r="K59" s="131">
        <v>10</v>
      </c>
    </row>
    <row r="60" spans="1:12" ht="31.5">
      <c r="A60" s="98" t="s">
        <v>188</v>
      </c>
      <c r="B60" s="128">
        <v>954</v>
      </c>
      <c r="C60" s="129" t="s">
        <v>43</v>
      </c>
      <c r="D60" s="129" t="s">
        <v>64</v>
      </c>
      <c r="E60" s="129" t="s">
        <v>106</v>
      </c>
      <c r="F60" s="129" t="s">
        <v>99</v>
      </c>
      <c r="G60" s="129" t="s">
        <v>44</v>
      </c>
      <c r="H60" s="129" t="s">
        <v>189</v>
      </c>
      <c r="I60" s="128">
        <v>330</v>
      </c>
      <c r="J60" s="131">
        <v>10</v>
      </c>
      <c r="K60" s="131">
        <v>10</v>
      </c>
      <c r="L60" s="180"/>
    </row>
    <row r="61" spans="1:13" ht="47.25">
      <c r="A61" s="130" t="s">
        <v>158</v>
      </c>
      <c r="B61" s="128">
        <v>954</v>
      </c>
      <c r="C61" s="129" t="s">
        <v>43</v>
      </c>
      <c r="D61" s="129" t="s">
        <v>64</v>
      </c>
      <c r="E61" s="129" t="s">
        <v>106</v>
      </c>
      <c r="F61" s="129" t="s">
        <v>99</v>
      </c>
      <c r="G61" s="129" t="s">
        <v>66</v>
      </c>
      <c r="H61" s="129"/>
      <c r="I61" s="128"/>
      <c r="J61" s="131">
        <f>J62</f>
        <v>220</v>
      </c>
      <c r="K61" s="131">
        <f>K62</f>
        <v>220</v>
      </c>
      <c r="L61" s="153"/>
      <c r="M61"/>
    </row>
    <row r="62" spans="1:13" ht="31.5">
      <c r="A62" s="130" t="s">
        <v>68</v>
      </c>
      <c r="B62" s="128">
        <v>954</v>
      </c>
      <c r="C62" s="129" t="s">
        <v>43</v>
      </c>
      <c r="D62" s="129" t="s">
        <v>64</v>
      </c>
      <c r="E62" s="129" t="s">
        <v>106</v>
      </c>
      <c r="F62" s="129" t="s">
        <v>99</v>
      </c>
      <c r="G62" s="129" t="s">
        <v>66</v>
      </c>
      <c r="H62" s="129" t="s">
        <v>142</v>
      </c>
      <c r="I62" s="128"/>
      <c r="J62" s="131">
        <f>J63</f>
        <v>220</v>
      </c>
      <c r="K62" s="131">
        <f>K63</f>
        <v>220</v>
      </c>
      <c r="L62" s="153"/>
      <c r="M62"/>
    </row>
    <row r="63" spans="1:11" ht="47.25">
      <c r="A63" s="130" t="s">
        <v>84</v>
      </c>
      <c r="B63" s="128">
        <v>954</v>
      </c>
      <c r="C63" s="129" t="s">
        <v>43</v>
      </c>
      <c r="D63" s="129" t="s">
        <v>64</v>
      </c>
      <c r="E63" s="129" t="s">
        <v>106</v>
      </c>
      <c r="F63" s="129" t="s">
        <v>99</v>
      </c>
      <c r="G63" s="129" t="s">
        <v>66</v>
      </c>
      <c r="H63" s="129" t="s">
        <v>142</v>
      </c>
      <c r="I63" s="128">
        <v>240</v>
      </c>
      <c r="J63" s="131">
        <v>220</v>
      </c>
      <c r="K63" s="131">
        <v>220</v>
      </c>
    </row>
    <row r="64" spans="1:13" ht="31.5">
      <c r="A64" s="130" t="s">
        <v>54</v>
      </c>
      <c r="B64" s="128">
        <v>954</v>
      </c>
      <c r="C64" s="129" t="s">
        <v>43</v>
      </c>
      <c r="D64" s="129" t="s">
        <v>64</v>
      </c>
      <c r="E64" s="129" t="s">
        <v>106</v>
      </c>
      <c r="F64" s="129" t="s">
        <v>55</v>
      </c>
      <c r="G64" s="129"/>
      <c r="H64" s="129"/>
      <c r="I64" s="128"/>
      <c r="J64" s="131">
        <f>J67</f>
        <v>4</v>
      </c>
      <c r="K64" s="131">
        <f>K67</f>
        <v>4</v>
      </c>
      <c r="L64" s="153"/>
      <c r="M64"/>
    </row>
    <row r="65" spans="1:14" ht="63">
      <c r="A65" s="130" t="s">
        <v>191</v>
      </c>
      <c r="B65" s="128">
        <v>954</v>
      </c>
      <c r="C65" s="129" t="s">
        <v>43</v>
      </c>
      <c r="D65" s="129" t="s">
        <v>64</v>
      </c>
      <c r="E65" s="129" t="s">
        <v>106</v>
      </c>
      <c r="F65" s="129" t="s">
        <v>55</v>
      </c>
      <c r="G65" s="129" t="s">
        <v>43</v>
      </c>
      <c r="H65" s="129"/>
      <c r="I65" s="128"/>
      <c r="J65" s="131">
        <f>J66</f>
        <v>4</v>
      </c>
      <c r="K65" s="131">
        <f>K66</f>
        <v>4</v>
      </c>
      <c r="L65" s="153"/>
      <c r="M65" s="178"/>
      <c r="N65" s="177"/>
    </row>
    <row r="66" spans="1:14" ht="78.75">
      <c r="A66" s="130" t="s">
        <v>204</v>
      </c>
      <c r="B66" s="128">
        <v>954</v>
      </c>
      <c r="C66" s="129" t="s">
        <v>43</v>
      </c>
      <c r="D66" s="129" t="s">
        <v>64</v>
      </c>
      <c r="E66" s="129" t="s">
        <v>106</v>
      </c>
      <c r="F66" s="129" t="s">
        <v>55</v>
      </c>
      <c r="G66" s="129" t="s">
        <v>43</v>
      </c>
      <c r="H66" s="129" t="s">
        <v>130</v>
      </c>
      <c r="I66" s="128"/>
      <c r="J66" s="131">
        <f>J67</f>
        <v>4</v>
      </c>
      <c r="K66" s="131">
        <f>K67</f>
        <v>4</v>
      </c>
      <c r="L66" s="153"/>
      <c r="M66"/>
      <c r="N66" s="179"/>
    </row>
    <row r="67" spans="1:11" ht="47.25">
      <c r="A67" s="130" t="s">
        <v>84</v>
      </c>
      <c r="B67" s="128">
        <v>954</v>
      </c>
      <c r="C67" s="129" t="s">
        <v>43</v>
      </c>
      <c r="D67" s="129" t="s">
        <v>64</v>
      </c>
      <c r="E67" s="129" t="s">
        <v>106</v>
      </c>
      <c r="F67" s="129" t="s">
        <v>55</v>
      </c>
      <c r="G67" s="129" t="s">
        <v>43</v>
      </c>
      <c r="H67" s="129" t="s">
        <v>130</v>
      </c>
      <c r="I67" s="128">
        <v>240</v>
      </c>
      <c r="J67" s="131">
        <v>4</v>
      </c>
      <c r="K67" s="131">
        <v>4</v>
      </c>
    </row>
    <row r="68" spans="1:11" ht="15.75">
      <c r="A68" s="130" t="s">
        <v>21</v>
      </c>
      <c r="B68" s="128">
        <v>954</v>
      </c>
      <c r="C68" s="129" t="s">
        <v>44</v>
      </c>
      <c r="D68" s="129" t="s">
        <v>120</v>
      </c>
      <c r="E68" s="129"/>
      <c r="F68" s="129"/>
      <c r="G68" s="129"/>
      <c r="H68" s="129"/>
      <c r="I68" s="128"/>
      <c r="J68" s="131">
        <f>J70</f>
        <v>466</v>
      </c>
      <c r="K68" s="131">
        <f>K70</f>
        <v>466</v>
      </c>
    </row>
    <row r="69" spans="1:11" ht="31.5">
      <c r="A69" s="130" t="s">
        <v>22</v>
      </c>
      <c r="B69" s="128">
        <v>954</v>
      </c>
      <c r="C69" s="129" t="s">
        <v>44</v>
      </c>
      <c r="D69" s="129" t="s">
        <v>66</v>
      </c>
      <c r="E69" s="129"/>
      <c r="F69" s="129"/>
      <c r="G69" s="129"/>
      <c r="H69" s="129"/>
      <c r="I69" s="128"/>
      <c r="J69" s="131">
        <f>J70</f>
        <v>466</v>
      </c>
      <c r="K69" s="131">
        <f>K70</f>
        <v>466</v>
      </c>
    </row>
    <row r="70" spans="1:13" ht="63">
      <c r="A70" s="130" t="s">
        <v>102</v>
      </c>
      <c r="B70" s="128">
        <v>954</v>
      </c>
      <c r="C70" s="129" t="s">
        <v>44</v>
      </c>
      <c r="D70" s="129" t="s">
        <v>66</v>
      </c>
      <c r="E70" s="129" t="s">
        <v>106</v>
      </c>
      <c r="F70" s="129"/>
      <c r="G70" s="129"/>
      <c r="H70" s="129"/>
      <c r="I70" s="128"/>
      <c r="J70" s="131">
        <f>J71</f>
        <v>466</v>
      </c>
      <c r="K70" s="131">
        <f>K71</f>
        <v>466</v>
      </c>
      <c r="L70" s="153"/>
      <c r="M70"/>
    </row>
    <row r="71" spans="1:13" ht="31.5">
      <c r="A71" s="130" t="s">
        <v>54</v>
      </c>
      <c r="B71" s="128">
        <v>954</v>
      </c>
      <c r="C71" s="129" t="s">
        <v>44</v>
      </c>
      <c r="D71" s="129" t="s">
        <v>66</v>
      </c>
      <c r="E71" s="129" t="s">
        <v>106</v>
      </c>
      <c r="F71" s="129" t="s">
        <v>55</v>
      </c>
      <c r="G71" s="129"/>
      <c r="H71" s="129"/>
      <c r="I71" s="128"/>
      <c r="J71" s="131">
        <f>J73</f>
        <v>466</v>
      </c>
      <c r="K71" s="131">
        <f>K73</f>
        <v>466</v>
      </c>
      <c r="L71" s="153"/>
      <c r="M71"/>
    </row>
    <row r="72" spans="1:14" ht="63">
      <c r="A72" s="130" t="s">
        <v>191</v>
      </c>
      <c r="B72" s="128">
        <v>954</v>
      </c>
      <c r="C72" s="129" t="s">
        <v>44</v>
      </c>
      <c r="D72" s="129" t="s">
        <v>66</v>
      </c>
      <c r="E72" s="129" t="s">
        <v>106</v>
      </c>
      <c r="F72" s="129" t="s">
        <v>55</v>
      </c>
      <c r="G72" s="129" t="s">
        <v>43</v>
      </c>
      <c r="H72" s="129"/>
      <c r="I72" s="128"/>
      <c r="J72" s="131">
        <f>J73</f>
        <v>466</v>
      </c>
      <c r="K72" s="131">
        <f>K73</f>
        <v>466</v>
      </c>
      <c r="L72" s="153"/>
      <c r="M72" s="178"/>
      <c r="N72" s="177"/>
    </row>
    <row r="73" spans="1:14" ht="47.25">
      <c r="A73" s="130" t="s">
        <v>199</v>
      </c>
      <c r="B73" s="128">
        <v>954</v>
      </c>
      <c r="C73" s="129" t="s">
        <v>44</v>
      </c>
      <c r="D73" s="129" t="s">
        <v>66</v>
      </c>
      <c r="E73" s="129" t="s">
        <v>106</v>
      </c>
      <c r="F73" s="129" t="s">
        <v>55</v>
      </c>
      <c r="G73" s="129" t="s">
        <v>43</v>
      </c>
      <c r="H73" s="129" t="s">
        <v>129</v>
      </c>
      <c r="I73" s="128"/>
      <c r="J73" s="131">
        <f>J74</f>
        <v>466</v>
      </c>
      <c r="K73" s="131">
        <f>K74</f>
        <v>466</v>
      </c>
      <c r="L73" s="153"/>
      <c r="M73" s="178"/>
      <c r="N73" s="177"/>
    </row>
    <row r="74" spans="1:13" ht="47.25">
      <c r="A74" s="130" t="s">
        <v>192</v>
      </c>
      <c r="B74" s="128">
        <v>954</v>
      </c>
      <c r="C74" s="129" t="s">
        <v>44</v>
      </c>
      <c r="D74" s="129" t="s">
        <v>66</v>
      </c>
      <c r="E74" s="129" t="s">
        <v>106</v>
      </c>
      <c r="F74" s="129" t="s">
        <v>55</v>
      </c>
      <c r="G74" s="129" t="s">
        <v>43</v>
      </c>
      <c r="H74" s="129" t="s">
        <v>129</v>
      </c>
      <c r="I74" s="128">
        <v>120</v>
      </c>
      <c r="J74" s="131">
        <v>466</v>
      </c>
      <c r="K74" s="131">
        <v>466</v>
      </c>
      <c r="M74" s="177"/>
    </row>
    <row r="75" spans="1:13" ht="35.25" customHeight="1">
      <c r="A75" s="130" t="s">
        <v>23</v>
      </c>
      <c r="B75" s="128">
        <v>954</v>
      </c>
      <c r="C75" s="129" t="s">
        <v>66</v>
      </c>
      <c r="D75" s="129" t="s">
        <v>120</v>
      </c>
      <c r="E75" s="129"/>
      <c r="F75" s="129"/>
      <c r="G75" s="129"/>
      <c r="H75" s="129"/>
      <c r="I75" s="128"/>
      <c r="J75" s="131">
        <f>J76+J82</f>
        <v>1000</v>
      </c>
      <c r="K75" s="131">
        <f>K76+K82</f>
        <v>1000</v>
      </c>
      <c r="M75" s="179"/>
    </row>
    <row r="76" spans="1:11" ht="15.75">
      <c r="A76" s="130" t="s">
        <v>24</v>
      </c>
      <c r="B76" s="128">
        <v>954</v>
      </c>
      <c r="C76" s="129" t="s">
        <v>66</v>
      </c>
      <c r="D76" s="129" t="s">
        <v>67</v>
      </c>
      <c r="E76" s="129"/>
      <c r="F76" s="129"/>
      <c r="G76" s="129"/>
      <c r="H76" s="129"/>
      <c r="I76" s="128"/>
      <c r="J76" s="131">
        <f>J80</f>
        <v>400</v>
      </c>
      <c r="K76" s="131">
        <f>K80</f>
        <v>400</v>
      </c>
    </row>
    <row r="77" spans="1:13" ht="63">
      <c r="A77" s="130" t="s">
        <v>102</v>
      </c>
      <c r="B77" s="128">
        <v>954</v>
      </c>
      <c r="C77" s="129" t="s">
        <v>66</v>
      </c>
      <c r="D77" s="129" t="s">
        <v>67</v>
      </c>
      <c r="E77" s="129" t="s">
        <v>106</v>
      </c>
      <c r="F77" s="129"/>
      <c r="G77" s="129"/>
      <c r="H77" s="129"/>
      <c r="I77" s="128"/>
      <c r="J77" s="131">
        <f>J80</f>
        <v>400</v>
      </c>
      <c r="K77" s="131">
        <f>K80</f>
        <v>400</v>
      </c>
      <c r="L77" s="153"/>
      <c r="M77"/>
    </row>
    <row r="78" spans="1:13" ht="47.25">
      <c r="A78" s="130" t="s">
        <v>65</v>
      </c>
      <c r="B78" s="128">
        <v>954</v>
      </c>
      <c r="C78" s="129" t="s">
        <v>66</v>
      </c>
      <c r="D78" s="129" t="s">
        <v>67</v>
      </c>
      <c r="E78" s="129" t="s">
        <v>106</v>
      </c>
      <c r="F78" s="129" t="s">
        <v>99</v>
      </c>
      <c r="G78" s="129"/>
      <c r="H78" s="129"/>
      <c r="I78" s="128"/>
      <c r="J78" s="131">
        <f>J80</f>
        <v>400</v>
      </c>
      <c r="K78" s="131">
        <f>K80</f>
        <v>400</v>
      </c>
      <c r="L78" s="153"/>
      <c r="M78"/>
    </row>
    <row r="79" spans="1:13" ht="47.25">
      <c r="A79" s="98" t="s">
        <v>158</v>
      </c>
      <c r="B79" s="107">
        <v>954</v>
      </c>
      <c r="C79" s="108" t="s">
        <v>66</v>
      </c>
      <c r="D79" s="108" t="s">
        <v>67</v>
      </c>
      <c r="E79" s="108" t="s">
        <v>106</v>
      </c>
      <c r="F79" s="108" t="s">
        <v>99</v>
      </c>
      <c r="G79" s="108" t="s">
        <v>66</v>
      </c>
      <c r="H79" s="108"/>
      <c r="I79" s="107"/>
      <c r="J79" s="112">
        <f>J80</f>
        <v>400</v>
      </c>
      <c r="K79" s="112">
        <f>K80</f>
        <v>400</v>
      </c>
      <c r="L79" s="153"/>
      <c r="M79"/>
    </row>
    <row r="80" spans="1:13" ht="31.5">
      <c r="A80" s="130" t="s">
        <v>68</v>
      </c>
      <c r="B80" s="128">
        <v>954</v>
      </c>
      <c r="C80" s="129" t="s">
        <v>66</v>
      </c>
      <c r="D80" s="129" t="s">
        <v>67</v>
      </c>
      <c r="E80" s="129" t="s">
        <v>106</v>
      </c>
      <c r="F80" s="129" t="s">
        <v>99</v>
      </c>
      <c r="G80" s="129" t="s">
        <v>66</v>
      </c>
      <c r="H80" s="129" t="s">
        <v>142</v>
      </c>
      <c r="I80" s="128"/>
      <c r="J80" s="131">
        <f>J81</f>
        <v>400</v>
      </c>
      <c r="K80" s="131">
        <f>K81</f>
        <v>400</v>
      </c>
      <c r="L80" s="153"/>
      <c r="M80"/>
    </row>
    <row r="81" spans="1:13" ht="47.25">
      <c r="A81" s="130" t="s">
        <v>194</v>
      </c>
      <c r="B81" s="128">
        <v>954</v>
      </c>
      <c r="C81" s="129" t="s">
        <v>66</v>
      </c>
      <c r="D81" s="129" t="s">
        <v>67</v>
      </c>
      <c r="E81" s="129" t="s">
        <v>106</v>
      </c>
      <c r="F81" s="129" t="s">
        <v>99</v>
      </c>
      <c r="G81" s="129" t="s">
        <v>66</v>
      </c>
      <c r="H81" s="129" t="s">
        <v>142</v>
      </c>
      <c r="I81" s="128">
        <v>630</v>
      </c>
      <c r="J81" s="131">
        <v>400</v>
      </c>
      <c r="K81" s="131">
        <v>400</v>
      </c>
      <c r="M81" s="177"/>
    </row>
    <row r="82" spans="1:11" ht="47.25">
      <c r="A82" s="130" t="s">
        <v>70</v>
      </c>
      <c r="B82" s="128">
        <v>954</v>
      </c>
      <c r="C82" s="129" t="s">
        <v>66</v>
      </c>
      <c r="D82" s="129" t="s">
        <v>72</v>
      </c>
      <c r="E82" s="129"/>
      <c r="F82" s="129"/>
      <c r="G82" s="129"/>
      <c r="H82" s="129"/>
      <c r="I82" s="128"/>
      <c r="J82" s="131">
        <f>J87</f>
        <v>600</v>
      </c>
      <c r="K82" s="131">
        <f>K87</f>
        <v>600</v>
      </c>
    </row>
    <row r="83" spans="1:13" ht="63">
      <c r="A83" s="130" t="s">
        <v>102</v>
      </c>
      <c r="B83" s="128">
        <v>954</v>
      </c>
      <c r="C83" s="129" t="s">
        <v>66</v>
      </c>
      <c r="D83" s="129" t="s">
        <v>72</v>
      </c>
      <c r="E83" s="129" t="s">
        <v>106</v>
      </c>
      <c r="F83" s="129"/>
      <c r="G83" s="129"/>
      <c r="H83" s="129"/>
      <c r="I83" s="128"/>
      <c r="J83" s="131">
        <f>J87</f>
        <v>600</v>
      </c>
      <c r="K83" s="131">
        <f>K87</f>
        <v>600</v>
      </c>
      <c r="L83" s="153"/>
      <c r="M83"/>
    </row>
    <row r="84" spans="1:13" ht="47.25">
      <c r="A84" s="130" t="s">
        <v>65</v>
      </c>
      <c r="B84" s="128">
        <v>954</v>
      </c>
      <c r="C84" s="129" t="s">
        <v>66</v>
      </c>
      <c r="D84" s="129" t="s">
        <v>72</v>
      </c>
      <c r="E84" s="129" t="s">
        <v>106</v>
      </c>
      <c r="F84" s="129" t="s">
        <v>99</v>
      </c>
      <c r="G84" s="129"/>
      <c r="H84" s="129"/>
      <c r="I84" s="128"/>
      <c r="J84" s="131">
        <f>J87</f>
        <v>600</v>
      </c>
      <c r="K84" s="131">
        <f>K87</f>
        <v>600</v>
      </c>
      <c r="L84" s="153"/>
      <c r="M84"/>
    </row>
    <row r="85" spans="1:13" ht="47.25">
      <c r="A85" s="98" t="s">
        <v>158</v>
      </c>
      <c r="B85" s="107">
        <v>954</v>
      </c>
      <c r="C85" s="108" t="s">
        <v>66</v>
      </c>
      <c r="D85" s="108" t="s">
        <v>72</v>
      </c>
      <c r="E85" s="108" t="s">
        <v>106</v>
      </c>
      <c r="F85" s="108" t="s">
        <v>99</v>
      </c>
      <c r="G85" s="108" t="s">
        <v>66</v>
      </c>
      <c r="H85" s="108"/>
      <c r="I85" s="107"/>
      <c r="J85" s="112">
        <f>J86</f>
        <v>600</v>
      </c>
      <c r="K85" s="112">
        <f>K86</f>
        <v>600</v>
      </c>
      <c r="L85" s="153"/>
      <c r="M85"/>
    </row>
    <row r="86" spans="1:13" ht="62.25" customHeight="1">
      <c r="A86" s="130" t="s">
        <v>69</v>
      </c>
      <c r="B86" s="128">
        <v>954</v>
      </c>
      <c r="C86" s="129" t="s">
        <v>66</v>
      </c>
      <c r="D86" s="129" t="s">
        <v>72</v>
      </c>
      <c r="E86" s="129" t="s">
        <v>106</v>
      </c>
      <c r="F86" s="129" t="s">
        <v>99</v>
      </c>
      <c r="G86" s="129" t="s">
        <v>66</v>
      </c>
      <c r="H86" s="129" t="s">
        <v>143</v>
      </c>
      <c r="I86" s="128"/>
      <c r="J86" s="131">
        <f>J87</f>
        <v>600</v>
      </c>
      <c r="K86" s="131">
        <f>K87</f>
        <v>600</v>
      </c>
      <c r="L86" s="153"/>
      <c r="M86"/>
    </row>
    <row r="87" spans="1:13" ht="47.25">
      <c r="A87" s="130" t="s">
        <v>194</v>
      </c>
      <c r="B87" s="128">
        <v>954</v>
      </c>
      <c r="C87" s="129" t="s">
        <v>66</v>
      </c>
      <c r="D87" s="129" t="s">
        <v>72</v>
      </c>
      <c r="E87" s="129" t="s">
        <v>106</v>
      </c>
      <c r="F87" s="129" t="s">
        <v>99</v>
      </c>
      <c r="G87" s="129" t="s">
        <v>66</v>
      </c>
      <c r="H87" s="129" t="s">
        <v>143</v>
      </c>
      <c r="I87" s="128">
        <v>630</v>
      </c>
      <c r="J87" s="131">
        <v>600</v>
      </c>
      <c r="K87" s="131">
        <v>600</v>
      </c>
      <c r="M87" s="177"/>
    </row>
    <row r="88" spans="1:13" ht="15.75">
      <c r="A88" s="128" t="s">
        <v>25</v>
      </c>
      <c r="B88" s="128">
        <v>954</v>
      </c>
      <c r="C88" s="129" t="s">
        <v>57</v>
      </c>
      <c r="D88" s="129" t="s">
        <v>120</v>
      </c>
      <c r="E88" s="129"/>
      <c r="F88" s="129"/>
      <c r="G88" s="129"/>
      <c r="H88" s="129"/>
      <c r="I88" s="128"/>
      <c r="J88" s="131">
        <f>J91+J101</f>
        <v>13042</v>
      </c>
      <c r="K88" s="131">
        <f>K91+K101</f>
        <v>13368</v>
      </c>
      <c r="L88" s="153"/>
      <c r="M88"/>
    </row>
    <row r="89" spans="1:13" ht="15.75">
      <c r="A89" s="128" t="s">
        <v>26</v>
      </c>
      <c r="B89" s="128">
        <v>954</v>
      </c>
      <c r="C89" s="129" t="s">
        <v>57</v>
      </c>
      <c r="D89" s="129" t="s">
        <v>73</v>
      </c>
      <c r="E89" s="129"/>
      <c r="F89" s="129"/>
      <c r="G89" s="129"/>
      <c r="H89" s="129"/>
      <c r="I89" s="128"/>
      <c r="J89" s="131">
        <f>J91</f>
        <v>13012</v>
      </c>
      <c r="K89" s="131">
        <f>K91</f>
        <v>13338</v>
      </c>
      <c r="L89" s="153"/>
      <c r="M89"/>
    </row>
    <row r="90" spans="1:13" ht="63">
      <c r="A90" s="130" t="s">
        <v>102</v>
      </c>
      <c r="B90" s="128">
        <v>954</v>
      </c>
      <c r="C90" s="129" t="s">
        <v>57</v>
      </c>
      <c r="D90" s="129" t="s">
        <v>73</v>
      </c>
      <c r="E90" s="129" t="s">
        <v>106</v>
      </c>
      <c r="F90" s="129"/>
      <c r="G90" s="129"/>
      <c r="H90" s="129"/>
      <c r="I90" s="128"/>
      <c r="J90" s="131">
        <f>J91</f>
        <v>13012</v>
      </c>
      <c r="K90" s="131">
        <f>K91</f>
        <v>13338</v>
      </c>
      <c r="M90" s="177"/>
    </row>
    <row r="91" spans="1:11" ht="31.5">
      <c r="A91" s="130" t="s">
        <v>93</v>
      </c>
      <c r="B91" s="128">
        <v>954</v>
      </c>
      <c r="C91" s="129" t="s">
        <v>57</v>
      </c>
      <c r="D91" s="129" t="s">
        <v>73</v>
      </c>
      <c r="E91" s="129" t="s">
        <v>106</v>
      </c>
      <c r="F91" s="129" t="s">
        <v>100</v>
      </c>
      <c r="G91" s="129"/>
      <c r="H91" s="129"/>
      <c r="I91" s="128"/>
      <c r="J91" s="131">
        <f>J93+J97+J95+J99</f>
        <v>13012</v>
      </c>
      <c r="K91" s="131">
        <f>K93+K97+K95+K99</f>
        <v>13338</v>
      </c>
    </row>
    <row r="92" spans="1:13" ht="31.5">
      <c r="A92" s="130" t="s">
        <v>119</v>
      </c>
      <c r="B92" s="128">
        <v>954</v>
      </c>
      <c r="C92" s="129" t="s">
        <v>57</v>
      </c>
      <c r="D92" s="129" t="s">
        <v>73</v>
      </c>
      <c r="E92" s="129" t="s">
        <v>106</v>
      </c>
      <c r="F92" s="129" t="s">
        <v>100</v>
      </c>
      <c r="G92" s="129" t="s">
        <v>44</v>
      </c>
      <c r="H92" s="129"/>
      <c r="I92" s="128"/>
      <c r="J92" s="131">
        <f>J93+J95+J97+J99</f>
        <v>13012</v>
      </c>
      <c r="K92" s="131">
        <f>K93+K95+K97+K99</f>
        <v>13338</v>
      </c>
      <c r="L92" s="153"/>
      <c r="M92"/>
    </row>
    <row r="93" spans="1:13" ht="31.5" customHeight="1">
      <c r="A93" s="130" t="s">
        <v>98</v>
      </c>
      <c r="B93" s="128">
        <v>954</v>
      </c>
      <c r="C93" s="129" t="s">
        <v>57</v>
      </c>
      <c r="D93" s="129" t="s">
        <v>73</v>
      </c>
      <c r="E93" s="129" t="s">
        <v>106</v>
      </c>
      <c r="F93" s="129" t="s">
        <v>100</v>
      </c>
      <c r="G93" s="129" t="s">
        <v>44</v>
      </c>
      <c r="H93" s="129" t="s">
        <v>121</v>
      </c>
      <c r="I93" s="128"/>
      <c r="J93" s="131">
        <f>J94</f>
        <v>7481</v>
      </c>
      <c r="K93" s="131">
        <f>K94</f>
        <v>7481</v>
      </c>
      <c r="L93" s="153"/>
      <c r="M93"/>
    </row>
    <row r="94" spans="1:13" ht="47.25">
      <c r="A94" s="130" t="s">
        <v>84</v>
      </c>
      <c r="B94" s="128">
        <v>954</v>
      </c>
      <c r="C94" s="129" t="s">
        <v>57</v>
      </c>
      <c r="D94" s="129" t="s">
        <v>73</v>
      </c>
      <c r="E94" s="129" t="s">
        <v>106</v>
      </c>
      <c r="F94" s="129" t="s">
        <v>100</v>
      </c>
      <c r="G94" s="129" t="s">
        <v>44</v>
      </c>
      <c r="H94" s="129" t="s">
        <v>121</v>
      </c>
      <c r="I94" s="128">
        <v>240</v>
      </c>
      <c r="J94" s="131">
        <v>7481</v>
      </c>
      <c r="K94" s="131">
        <v>7481</v>
      </c>
      <c r="L94" s="153"/>
      <c r="M94"/>
    </row>
    <row r="95" spans="1:13" ht="31.5">
      <c r="A95" s="130" t="s">
        <v>98</v>
      </c>
      <c r="B95" s="128">
        <v>954</v>
      </c>
      <c r="C95" s="129" t="s">
        <v>57</v>
      </c>
      <c r="D95" s="129" t="s">
        <v>73</v>
      </c>
      <c r="E95" s="129" t="s">
        <v>106</v>
      </c>
      <c r="F95" s="129" t="s">
        <v>100</v>
      </c>
      <c r="G95" s="129" t="s">
        <v>44</v>
      </c>
      <c r="H95" s="129" t="s">
        <v>122</v>
      </c>
      <c r="I95" s="128"/>
      <c r="J95" s="131">
        <f>J96</f>
        <v>1316</v>
      </c>
      <c r="K95" s="131">
        <f>K96</f>
        <v>1316</v>
      </c>
      <c r="L95" s="153"/>
      <c r="M95"/>
    </row>
    <row r="96" spans="1:13" ht="47.25">
      <c r="A96" s="130" t="s">
        <v>84</v>
      </c>
      <c r="B96" s="128">
        <v>954</v>
      </c>
      <c r="C96" s="129" t="s">
        <v>57</v>
      </c>
      <c r="D96" s="129" t="s">
        <v>73</v>
      </c>
      <c r="E96" s="129" t="s">
        <v>106</v>
      </c>
      <c r="F96" s="129" t="s">
        <v>100</v>
      </c>
      <c r="G96" s="129" t="s">
        <v>44</v>
      </c>
      <c r="H96" s="129" t="s">
        <v>122</v>
      </c>
      <c r="I96" s="128">
        <v>240</v>
      </c>
      <c r="J96" s="131">
        <v>1316</v>
      </c>
      <c r="K96" s="131">
        <v>1316</v>
      </c>
      <c r="M96" s="177"/>
    </row>
    <row r="97" spans="1:11" ht="31.5">
      <c r="A97" s="130" t="s">
        <v>98</v>
      </c>
      <c r="B97" s="128">
        <v>954</v>
      </c>
      <c r="C97" s="129" t="s">
        <v>57</v>
      </c>
      <c r="D97" s="129" t="s">
        <v>73</v>
      </c>
      <c r="E97" s="129" t="s">
        <v>106</v>
      </c>
      <c r="F97" s="129" t="s">
        <v>100</v>
      </c>
      <c r="G97" s="129" t="s">
        <v>44</v>
      </c>
      <c r="H97" s="129" t="s">
        <v>123</v>
      </c>
      <c r="I97" s="128"/>
      <c r="J97" s="131">
        <f>J98</f>
        <v>3821</v>
      </c>
      <c r="K97" s="131">
        <f>K98</f>
        <v>4147</v>
      </c>
    </row>
    <row r="98" spans="1:11" ht="47.25">
      <c r="A98" s="130" t="s">
        <v>84</v>
      </c>
      <c r="B98" s="128">
        <v>954</v>
      </c>
      <c r="C98" s="129" t="s">
        <v>57</v>
      </c>
      <c r="D98" s="129" t="s">
        <v>73</v>
      </c>
      <c r="E98" s="129" t="s">
        <v>106</v>
      </c>
      <c r="F98" s="129" t="s">
        <v>100</v>
      </c>
      <c r="G98" s="129" t="s">
        <v>44</v>
      </c>
      <c r="H98" s="129" t="s">
        <v>123</v>
      </c>
      <c r="I98" s="128">
        <v>240</v>
      </c>
      <c r="J98" s="131">
        <f>2821+1000</f>
        <v>3821</v>
      </c>
      <c r="K98" s="131">
        <f>3147+1000</f>
        <v>4147</v>
      </c>
    </row>
    <row r="99" spans="1:11" ht="31.5">
      <c r="A99" s="130" t="s">
        <v>98</v>
      </c>
      <c r="B99" s="128">
        <v>954</v>
      </c>
      <c r="C99" s="129" t="s">
        <v>57</v>
      </c>
      <c r="D99" s="129" t="s">
        <v>73</v>
      </c>
      <c r="E99" s="129" t="s">
        <v>106</v>
      </c>
      <c r="F99" s="129" t="s">
        <v>100</v>
      </c>
      <c r="G99" s="129" t="s">
        <v>44</v>
      </c>
      <c r="H99" s="129" t="s">
        <v>164</v>
      </c>
      <c r="I99" s="128"/>
      <c r="J99" s="131">
        <f>J100</f>
        <v>394</v>
      </c>
      <c r="K99" s="131">
        <f>K100</f>
        <v>394</v>
      </c>
    </row>
    <row r="100" spans="1:11" ht="47.25">
      <c r="A100" s="130" t="s">
        <v>84</v>
      </c>
      <c r="B100" s="128">
        <v>954</v>
      </c>
      <c r="C100" s="129" t="s">
        <v>57</v>
      </c>
      <c r="D100" s="129" t="s">
        <v>73</v>
      </c>
      <c r="E100" s="129" t="s">
        <v>106</v>
      </c>
      <c r="F100" s="129" t="s">
        <v>100</v>
      </c>
      <c r="G100" s="129" t="s">
        <v>44</v>
      </c>
      <c r="H100" s="129" t="s">
        <v>164</v>
      </c>
      <c r="I100" s="128">
        <v>240</v>
      </c>
      <c r="J100" s="131">
        <v>394</v>
      </c>
      <c r="K100" s="131">
        <v>394</v>
      </c>
    </row>
    <row r="101" spans="1:11" ht="31.5">
      <c r="A101" s="130" t="s">
        <v>178</v>
      </c>
      <c r="B101" s="128">
        <v>954</v>
      </c>
      <c r="C101" s="129" t="s">
        <v>57</v>
      </c>
      <c r="D101" s="129" t="s">
        <v>170</v>
      </c>
      <c r="E101" s="129"/>
      <c r="F101" s="129"/>
      <c r="G101" s="129"/>
      <c r="H101" s="129"/>
      <c r="I101" s="128"/>
      <c r="J101" s="131">
        <f aca="true" t="shared" si="2" ref="J101:K105">J102</f>
        <v>30</v>
      </c>
      <c r="K101" s="131">
        <f t="shared" si="2"/>
        <v>30</v>
      </c>
    </row>
    <row r="102" spans="1:11" ht="63">
      <c r="A102" s="130" t="s">
        <v>102</v>
      </c>
      <c r="B102" s="128">
        <v>954</v>
      </c>
      <c r="C102" s="129" t="s">
        <v>57</v>
      </c>
      <c r="D102" s="129" t="s">
        <v>170</v>
      </c>
      <c r="E102" s="129" t="s">
        <v>106</v>
      </c>
      <c r="F102" s="129"/>
      <c r="G102" s="129"/>
      <c r="H102" s="129"/>
      <c r="I102" s="128"/>
      <c r="J102" s="131">
        <f t="shared" si="2"/>
        <v>30</v>
      </c>
      <c r="K102" s="131">
        <f t="shared" si="2"/>
        <v>30</v>
      </c>
    </row>
    <row r="103" spans="1:11" ht="47.25">
      <c r="A103" s="130" t="s">
        <v>65</v>
      </c>
      <c r="B103" s="128">
        <v>954</v>
      </c>
      <c r="C103" s="129" t="s">
        <v>57</v>
      </c>
      <c r="D103" s="129" t="s">
        <v>170</v>
      </c>
      <c r="E103" s="129" t="s">
        <v>106</v>
      </c>
      <c r="F103" s="129" t="s">
        <v>99</v>
      </c>
      <c r="G103" s="129"/>
      <c r="H103" s="129"/>
      <c r="I103" s="128"/>
      <c r="J103" s="131">
        <f t="shared" si="2"/>
        <v>30</v>
      </c>
      <c r="K103" s="131">
        <f t="shared" si="2"/>
        <v>30</v>
      </c>
    </row>
    <row r="104" spans="1:11" ht="50.25" customHeight="1">
      <c r="A104" s="130" t="s">
        <v>139</v>
      </c>
      <c r="B104" s="128">
        <v>954</v>
      </c>
      <c r="C104" s="129" t="s">
        <v>57</v>
      </c>
      <c r="D104" s="129" t="s">
        <v>170</v>
      </c>
      <c r="E104" s="129" t="s">
        <v>106</v>
      </c>
      <c r="F104" s="129" t="s">
        <v>99</v>
      </c>
      <c r="G104" s="129" t="s">
        <v>57</v>
      </c>
      <c r="H104" s="129"/>
      <c r="I104" s="128"/>
      <c r="J104" s="131">
        <f t="shared" si="2"/>
        <v>30</v>
      </c>
      <c r="K104" s="131">
        <f t="shared" si="2"/>
        <v>30</v>
      </c>
    </row>
    <row r="105" spans="1:11" ht="33" customHeight="1">
      <c r="A105" s="130" t="s">
        <v>140</v>
      </c>
      <c r="B105" s="128">
        <v>954</v>
      </c>
      <c r="C105" s="129" t="s">
        <v>57</v>
      </c>
      <c r="D105" s="129" t="s">
        <v>170</v>
      </c>
      <c r="E105" s="129" t="s">
        <v>106</v>
      </c>
      <c r="F105" s="129" t="s">
        <v>99</v>
      </c>
      <c r="G105" s="129" t="s">
        <v>57</v>
      </c>
      <c r="H105" s="129" t="s">
        <v>141</v>
      </c>
      <c r="I105" s="128"/>
      <c r="J105" s="131">
        <f t="shared" si="2"/>
        <v>30</v>
      </c>
      <c r="K105" s="131">
        <f t="shared" si="2"/>
        <v>30</v>
      </c>
    </row>
    <row r="106" spans="1:11" ht="51" customHeight="1">
      <c r="A106" s="130" t="s">
        <v>84</v>
      </c>
      <c r="B106" s="128">
        <v>954</v>
      </c>
      <c r="C106" s="129" t="s">
        <v>57</v>
      </c>
      <c r="D106" s="129" t="s">
        <v>170</v>
      </c>
      <c r="E106" s="129" t="s">
        <v>106</v>
      </c>
      <c r="F106" s="129" t="s">
        <v>99</v>
      </c>
      <c r="G106" s="129" t="s">
        <v>57</v>
      </c>
      <c r="H106" s="129" t="s">
        <v>141</v>
      </c>
      <c r="I106" s="128">
        <v>240</v>
      </c>
      <c r="J106" s="131">
        <v>30</v>
      </c>
      <c r="K106" s="131">
        <v>30</v>
      </c>
    </row>
    <row r="107" spans="1:11" ht="15.75">
      <c r="A107" s="130" t="s">
        <v>27</v>
      </c>
      <c r="B107" s="128">
        <v>954</v>
      </c>
      <c r="C107" s="129" t="s">
        <v>74</v>
      </c>
      <c r="D107" s="129" t="s">
        <v>120</v>
      </c>
      <c r="E107" s="129"/>
      <c r="F107" s="129"/>
      <c r="G107" s="129"/>
      <c r="H107" s="129"/>
      <c r="I107" s="128"/>
      <c r="J107" s="131">
        <f>J116+J124+J108</f>
        <v>8169</v>
      </c>
      <c r="K107" s="131">
        <f>K116+K124+K108</f>
        <v>8658</v>
      </c>
    </row>
    <row r="108" spans="1:11" ht="15.75">
      <c r="A108" s="130" t="s">
        <v>161</v>
      </c>
      <c r="B108" s="128">
        <v>954</v>
      </c>
      <c r="C108" s="129" t="s">
        <v>74</v>
      </c>
      <c r="D108" s="129" t="s">
        <v>43</v>
      </c>
      <c r="E108" s="129"/>
      <c r="F108" s="129"/>
      <c r="G108" s="129"/>
      <c r="H108" s="129"/>
      <c r="I108" s="128"/>
      <c r="J108" s="131">
        <f aca="true" t="shared" si="3" ref="J108:K110">J109</f>
        <v>726</v>
      </c>
      <c r="K108" s="131">
        <f t="shared" si="3"/>
        <v>2761</v>
      </c>
    </row>
    <row r="109" spans="1:11" ht="63">
      <c r="A109" s="130" t="s">
        <v>102</v>
      </c>
      <c r="B109" s="128">
        <v>954</v>
      </c>
      <c r="C109" s="129" t="s">
        <v>74</v>
      </c>
      <c r="D109" s="129" t="s">
        <v>43</v>
      </c>
      <c r="E109" s="129" t="s">
        <v>106</v>
      </c>
      <c r="F109" s="129"/>
      <c r="G109" s="129"/>
      <c r="H109" s="129"/>
      <c r="I109" s="128"/>
      <c r="J109" s="131">
        <f t="shared" si="3"/>
        <v>726</v>
      </c>
      <c r="K109" s="131">
        <f t="shared" si="3"/>
        <v>2761</v>
      </c>
    </row>
    <row r="110" spans="1:11" ht="31.5">
      <c r="A110" s="130" t="s">
        <v>94</v>
      </c>
      <c r="B110" s="128">
        <v>954</v>
      </c>
      <c r="C110" s="129" t="s">
        <v>74</v>
      </c>
      <c r="D110" s="129" t="s">
        <v>43</v>
      </c>
      <c r="E110" s="129" t="s">
        <v>106</v>
      </c>
      <c r="F110" s="129" t="s">
        <v>100</v>
      </c>
      <c r="G110" s="129"/>
      <c r="H110" s="129"/>
      <c r="I110" s="128"/>
      <c r="J110" s="131">
        <f t="shared" si="3"/>
        <v>726</v>
      </c>
      <c r="K110" s="131">
        <f t="shared" si="3"/>
        <v>2761</v>
      </c>
    </row>
    <row r="111" spans="1:11" ht="31.5">
      <c r="A111" s="130" t="s">
        <v>124</v>
      </c>
      <c r="B111" s="128">
        <v>954</v>
      </c>
      <c r="C111" s="129" t="s">
        <v>74</v>
      </c>
      <c r="D111" s="129" t="s">
        <v>43</v>
      </c>
      <c r="E111" s="129" t="s">
        <v>106</v>
      </c>
      <c r="F111" s="129" t="s">
        <v>100</v>
      </c>
      <c r="G111" s="129" t="s">
        <v>43</v>
      </c>
      <c r="H111" s="129"/>
      <c r="I111" s="128"/>
      <c r="J111" s="131">
        <f>J112+J114</f>
        <v>726</v>
      </c>
      <c r="K111" s="131">
        <f>K112+K114</f>
        <v>2761</v>
      </c>
    </row>
    <row r="112" spans="1:11" ht="47.25">
      <c r="A112" s="130" t="s">
        <v>174</v>
      </c>
      <c r="B112" s="128">
        <v>954</v>
      </c>
      <c r="C112" s="129" t="s">
        <v>74</v>
      </c>
      <c r="D112" s="129" t="s">
        <v>43</v>
      </c>
      <c r="E112" s="129" t="s">
        <v>106</v>
      </c>
      <c r="F112" s="129" t="s">
        <v>100</v>
      </c>
      <c r="G112" s="129" t="s">
        <v>43</v>
      </c>
      <c r="H112" s="129" t="s">
        <v>220</v>
      </c>
      <c r="I112" s="128"/>
      <c r="J112" s="131">
        <f>J113</f>
        <v>690</v>
      </c>
      <c r="K112" s="131">
        <f>K113</f>
        <v>2623</v>
      </c>
    </row>
    <row r="113" spans="1:11" ht="78.75">
      <c r="A113" s="130" t="s">
        <v>175</v>
      </c>
      <c r="B113" s="128">
        <v>954</v>
      </c>
      <c r="C113" s="129" t="s">
        <v>74</v>
      </c>
      <c r="D113" s="129" t="s">
        <v>43</v>
      </c>
      <c r="E113" s="129" t="s">
        <v>106</v>
      </c>
      <c r="F113" s="129" t="s">
        <v>100</v>
      </c>
      <c r="G113" s="129" t="s">
        <v>43</v>
      </c>
      <c r="H113" s="129" t="s">
        <v>220</v>
      </c>
      <c r="I113" s="128">
        <v>810</v>
      </c>
      <c r="J113" s="131">
        <v>690</v>
      </c>
      <c r="K113" s="131">
        <v>2623</v>
      </c>
    </row>
    <row r="114" spans="1:11" ht="47.25">
      <c r="A114" s="130" t="s">
        <v>174</v>
      </c>
      <c r="B114" s="128">
        <v>954</v>
      </c>
      <c r="C114" s="129" t="s">
        <v>74</v>
      </c>
      <c r="D114" s="129" t="s">
        <v>43</v>
      </c>
      <c r="E114" s="129" t="s">
        <v>106</v>
      </c>
      <c r="F114" s="129" t="s">
        <v>100</v>
      </c>
      <c r="G114" s="129" t="s">
        <v>43</v>
      </c>
      <c r="H114" s="129" t="s">
        <v>221</v>
      </c>
      <c r="I114" s="128"/>
      <c r="J114" s="131">
        <v>36</v>
      </c>
      <c r="K114" s="131">
        <v>138</v>
      </c>
    </row>
    <row r="115" spans="1:11" ht="78.75">
      <c r="A115" s="130" t="s">
        <v>175</v>
      </c>
      <c r="B115" s="128">
        <v>954</v>
      </c>
      <c r="C115" s="129" t="s">
        <v>74</v>
      </c>
      <c r="D115" s="129" t="s">
        <v>43</v>
      </c>
      <c r="E115" s="129" t="s">
        <v>106</v>
      </c>
      <c r="F115" s="129" t="s">
        <v>100</v>
      </c>
      <c r="G115" s="129" t="s">
        <v>43</v>
      </c>
      <c r="H115" s="129" t="s">
        <v>221</v>
      </c>
      <c r="I115" s="128">
        <v>810</v>
      </c>
      <c r="J115" s="131">
        <v>36</v>
      </c>
      <c r="K115" s="131">
        <v>138</v>
      </c>
    </row>
    <row r="116" spans="1:11" ht="15.75">
      <c r="A116" s="130" t="s">
        <v>28</v>
      </c>
      <c r="B116" s="128">
        <v>954</v>
      </c>
      <c r="C116" s="129" t="s">
        <v>74</v>
      </c>
      <c r="D116" s="129" t="s">
        <v>44</v>
      </c>
      <c r="E116" s="129"/>
      <c r="F116" s="129"/>
      <c r="G116" s="129"/>
      <c r="H116" s="129"/>
      <c r="I116" s="128"/>
      <c r="J116" s="131">
        <f>J118</f>
        <v>1355</v>
      </c>
      <c r="K116" s="131">
        <f>K118</f>
        <v>1355</v>
      </c>
    </row>
    <row r="117" spans="1:11" ht="51.75" customHeight="1">
      <c r="A117" s="130" t="s">
        <v>102</v>
      </c>
      <c r="B117" s="128">
        <v>954</v>
      </c>
      <c r="C117" s="129" t="s">
        <v>74</v>
      </c>
      <c r="D117" s="129" t="s">
        <v>44</v>
      </c>
      <c r="E117" s="129" t="s">
        <v>106</v>
      </c>
      <c r="F117" s="129"/>
      <c r="G117" s="129"/>
      <c r="H117" s="129"/>
      <c r="I117" s="128"/>
      <c r="J117" s="131">
        <f>J118</f>
        <v>1355</v>
      </c>
      <c r="K117" s="131">
        <f>K118</f>
        <v>1355</v>
      </c>
    </row>
    <row r="118" spans="1:13" ht="33.75" customHeight="1">
      <c r="A118" s="130" t="s">
        <v>94</v>
      </c>
      <c r="B118" s="128">
        <v>954</v>
      </c>
      <c r="C118" s="129" t="s">
        <v>74</v>
      </c>
      <c r="D118" s="129" t="s">
        <v>44</v>
      </c>
      <c r="E118" s="129" t="s">
        <v>106</v>
      </c>
      <c r="F118" s="129" t="s">
        <v>100</v>
      </c>
      <c r="G118" s="129"/>
      <c r="H118" s="129"/>
      <c r="I118" s="128"/>
      <c r="J118" s="131">
        <f>J119</f>
        <v>1355</v>
      </c>
      <c r="K118" s="131">
        <f>K119</f>
        <v>1355</v>
      </c>
      <c r="L118" s="153"/>
      <c r="M118"/>
    </row>
    <row r="119" spans="1:11" ht="33.75" customHeight="1">
      <c r="A119" s="98" t="s">
        <v>124</v>
      </c>
      <c r="B119" s="107">
        <v>954</v>
      </c>
      <c r="C119" s="108" t="s">
        <v>74</v>
      </c>
      <c r="D119" s="108" t="s">
        <v>44</v>
      </c>
      <c r="E119" s="108" t="s">
        <v>106</v>
      </c>
      <c r="F119" s="108" t="s">
        <v>100</v>
      </c>
      <c r="G119" s="108" t="s">
        <v>43</v>
      </c>
      <c r="H119" s="108"/>
      <c r="I119" s="107"/>
      <c r="J119" s="112">
        <f>J120+J122</f>
        <v>1355</v>
      </c>
      <c r="K119" s="112">
        <f>K120+K122</f>
        <v>1355</v>
      </c>
    </row>
    <row r="120" spans="1:11" ht="64.5" customHeight="1">
      <c r="A120" s="130" t="s">
        <v>96</v>
      </c>
      <c r="B120" s="128">
        <v>954</v>
      </c>
      <c r="C120" s="129" t="s">
        <v>74</v>
      </c>
      <c r="D120" s="129" t="s">
        <v>44</v>
      </c>
      <c r="E120" s="129" t="s">
        <v>106</v>
      </c>
      <c r="F120" s="129" t="s">
        <v>100</v>
      </c>
      <c r="G120" s="129" t="s">
        <v>43</v>
      </c>
      <c r="H120" s="129" t="s">
        <v>125</v>
      </c>
      <c r="I120" s="128"/>
      <c r="J120" s="131">
        <f>J121</f>
        <v>1115</v>
      </c>
      <c r="K120" s="131">
        <f>K121</f>
        <v>1115</v>
      </c>
    </row>
    <row r="121" spans="1:11" ht="64.5" customHeight="1">
      <c r="A121" s="130" t="s">
        <v>95</v>
      </c>
      <c r="B121" s="128">
        <v>954</v>
      </c>
      <c r="C121" s="129" t="s">
        <v>74</v>
      </c>
      <c r="D121" s="129" t="s">
        <v>44</v>
      </c>
      <c r="E121" s="129" t="s">
        <v>106</v>
      </c>
      <c r="F121" s="129" t="s">
        <v>100</v>
      </c>
      <c r="G121" s="129" t="s">
        <v>43</v>
      </c>
      <c r="H121" s="129" t="s">
        <v>125</v>
      </c>
      <c r="I121" s="128">
        <v>810</v>
      </c>
      <c r="J121" s="131">
        <v>1115</v>
      </c>
      <c r="K121" s="131">
        <v>1115</v>
      </c>
    </row>
    <row r="122" spans="1:11" ht="42.75" customHeight="1">
      <c r="A122" s="130" t="s">
        <v>127</v>
      </c>
      <c r="B122" s="128">
        <v>954</v>
      </c>
      <c r="C122" s="129" t="s">
        <v>74</v>
      </c>
      <c r="D122" s="129" t="s">
        <v>44</v>
      </c>
      <c r="E122" s="128">
        <v>54</v>
      </c>
      <c r="F122" s="128">
        <v>2</v>
      </c>
      <c r="G122" s="129" t="s">
        <v>43</v>
      </c>
      <c r="H122" s="132">
        <v>64370</v>
      </c>
      <c r="I122" s="128"/>
      <c r="J122" s="128">
        <f>J123</f>
        <v>240</v>
      </c>
      <c r="K122" s="128">
        <f>K123</f>
        <v>240</v>
      </c>
    </row>
    <row r="123" spans="1:11" ht="52.5" customHeight="1">
      <c r="A123" s="130" t="s">
        <v>84</v>
      </c>
      <c r="B123" s="128">
        <v>954</v>
      </c>
      <c r="C123" s="129" t="s">
        <v>74</v>
      </c>
      <c r="D123" s="129" t="s">
        <v>44</v>
      </c>
      <c r="E123" s="128">
        <v>54</v>
      </c>
      <c r="F123" s="128">
        <v>2</v>
      </c>
      <c r="G123" s="129" t="s">
        <v>43</v>
      </c>
      <c r="H123" s="132">
        <v>64370</v>
      </c>
      <c r="I123" s="128">
        <v>240</v>
      </c>
      <c r="J123" s="128">
        <v>240</v>
      </c>
      <c r="K123" s="128">
        <v>240</v>
      </c>
    </row>
    <row r="124" spans="1:11" ht="15.75">
      <c r="A124" s="130" t="s">
        <v>29</v>
      </c>
      <c r="B124" s="128">
        <v>954</v>
      </c>
      <c r="C124" s="129" t="s">
        <v>74</v>
      </c>
      <c r="D124" s="129" t="s">
        <v>66</v>
      </c>
      <c r="E124" s="129"/>
      <c r="F124" s="129"/>
      <c r="G124" s="129"/>
      <c r="H124" s="129"/>
      <c r="I124" s="128"/>
      <c r="J124" s="131">
        <f>J125</f>
        <v>6088</v>
      </c>
      <c r="K124" s="131">
        <f>K125</f>
        <v>4542</v>
      </c>
    </row>
    <row r="125" spans="1:11" ht="63">
      <c r="A125" s="130" t="s">
        <v>102</v>
      </c>
      <c r="B125" s="128">
        <v>954</v>
      </c>
      <c r="C125" s="129" t="s">
        <v>74</v>
      </c>
      <c r="D125" s="129" t="s">
        <v>66</v>
      </c>
      <c r="E125" s="129" t="s">
        <v>106</v>
      </c>
      <c r="F125" s="129"/>
      <c r="G125" s="129"/>
      <c r="H125" s="129"/>
      <c r="I125" s="128"/>
      <c r="J125" s="131">
        <f>J126</f>
        <v>6088</v>
      </c>
      <c r="K125" s="131">
        <f>K126</f>
        <v>4542</v>
      </c>
    </row>
    <row r="126" spans="1:13" ht="31.5">
      <c r="A126" s="130" t="s">
        <v>94</v>
      </c>
      <c r="B126" s="128">
        <v>954</v>
      </c>
      <c r="C126" s="129" t="s">
        <v>74</v>
      </c>
      <c r="D126" s="129" t="s">
        <v>66</v>
      </c>
      <c r="E126" s="129" t="s">
        <v>106</v>
      </c>
      <c r="F126" s="129" t="s">
        <v>100</v>
      </c>
      <c r="G126" s="129"/>
      <c r="H126" s="129"/>
      <c r="I126" s="128"/>
      <c r="J126" s="131">
        <f>J128+J130+J132</f>
        <v>6088</v>
      </c>
      <c r="K126" s="131">
        <f>K128+K130+K132</f>
        <v>4542</v>
      </c>
      <c r="L126" s="153"/>
      <c r="M126"/>
    </row>
    <row r="127" spans="1:11" ht="31.5">
      <c r="A127" s="98" t="s">
        <v>124</v>
      </c>
      <c r="B127" s="107">
        <v>954</v>
      </c>
      <c r="C127" s="108" t="s">
        <v>74</v>
      </c>
      <c r="D127" s="108" t="s">
        <v>44</v>
      </c>
      <c r="E127" s="108" t="s">
        <v>106</v>
      </c>
      <c r="F127" s="108" t="s">
        <v>100</v>
      </c>
      <c r="G127" s="108" t="s">
        <v>43</v>
      </c>
      <c r="H127" s="108"/>
      <c r="I127" s="107"/>
      <c r="J127" s="112">
        <f>J128+J130+J132</f>
        <v>6088</v>
      </c>
      <c r="K127" s="112">
        <f>K128+K130+K132</f>
        <v>4542</v>
      </c>
    </row>
    <row r="128" spans="1:11" ht="48" customHeight="1">
      <c r="A128" s="130" t="s">
        <v>97</v>
      </c>
      <c r="B128" s="128">
        <v>954</v>
      </c>
      <c r="C128" s="129" t="s">
        <v>74</v>
      </c>
      <c r="D128" s="129" t="s">
        <v>66</v>
      </c>
      <c r="E128" s="129" t="s">
        <v>106</v>
      </c>
      <c r="F128" s="129" t="s">
        <v>100</v>
      </c>
      <c r="G128" s="129" t="s">
        <v>43</v>
      </c>
      <c r="H128" s="129" t="s">
        <v>181</v>
      </c>
      <c r="I128" s="128"/>
      <c r="J128" s="131">
        <f>J129</f>
        <v>2930</v>
      </c>
      <c r="K128" s="131">
        <f>K129</f>
        <v>1384</v>
      </c>
    </row>
    <row r="129" spans="1:11" ht="47.25">
      <c r="A129" s="130" t="s">
        <v>84</v>
      </c>
      <c r="B129" s="128">
        <v>954</v>
      </c>
      <c r="C129" s="129" t="s">
        <v>74</v>
      </c>
      <c r="D129" s="129" t="s">
        <v>66</v>
      </c>
      <c r="E129" s="129" t="s">
        <v>106</v>
      </c>
      <c r="F129" s="129" t="s">
        <v>100</v>
      </c>
      <c r="G129" s="129" t="s">
        <v>43</v>
      </c>
      <c r="H129" s="129" t="s">
        <v>181</v>
      </c>
      <c r="I129" s="128">
        <v>240</v>
      </c>
      <c r="J129" s="131">
        <f>3347-417</f>
        <v>2930</v>
      </c>
      <c r="K129" s="131">
        <f>3289-1905</f>
        <v>1384</v>
      </c>
    </row>
    <row r="130" spans="1:11" ht="32.25" customHeight="1">
      <c r="A130" s="130" t="s">
        <v>97</v>
      </c>
      <c r="B130" s="128">
        <v>954</v>
      </c>
      <c r="C130" s="129" t="s">
        <v>74</v>
      </c>
      <c r="D130" s="129" t="s">
        <v>66</v>
      </c>
      <c r="E130" s="129" t="s">
        <v>106</v>
      </c>
      <c r="F130" s="129" t="s">
        <v>100</v>
      </c>
      <c r="G130" s="129" t="s">
        <v>43</v>
      </c>
      <c r="H130" s="129" t="s">
        <v>165</v>
      </c>
      <c r="I130" s="128"/>
      <c r="J130" s="131">
        <f>J131</f>
        <v>3000</v>
      </c>
      <c r="K130" s="131">
        <f>K131</f>
        <v>3000</v>
      </c>
    </row>
    <row r="131" spans="1:11" ht="47.25">
      <c r="A131" s="130" t="s">
        <v>84</v>
      </c>
      <c r="B131" s="128">
        <v>954</v>
      </c>
      <c r="C131" s="129" t="s">
        <v>74</v>
      </c>
      <c r="D131" s="129" t="s">
        <v>66</v>
      </c>
      <c r="E131" s="129" t="s">
        <v>106</v>
      </c>
      <c r="F131" s="129" t="s">
        <v>100</v>
      </c>
      <c r="G131" s="129" t="s">
        <v>43</v>
      </c>
      <c r="H131" s="129" t="s">
        <v>165</v>
      </c>
      <c r="I131" s="128">
        <v>240</v>
      </c>
      <c r="J131" s="131">
        <v>3000</v>
      </c>
      <c r="K131" s="131">
        <v>3000</v>
      </c>
    </row>
    <row r="132" spans="1:11" ht="47.25">
      <c r="A132" s="130" t="s">
        <v>97</v>
      </c>
      <c r="B132" s="128">
        <v>954</v>
      </c>
      <c r="C132" s="129" t="s">
        <v>74</v>
      </c>
      <c r="D132" s="129" t="s">
        <v>66</v>
      </c>
      <c r="E132" s="129" t="s">
        <v>106</v>
      </c>
      <c r="F132" s="129" t="s">
        <v>100</v>
      </c>
      <c r="G132" s="129" t="s">
        <v>43</v>
      </c>
      <c r="H132" s="129" t="s">
        <v>166</v>
      </c>
      <c r="I132" s="128"/>
      <c r="J132" s="131">
        <f>J133</f>
        <v>158</v>
      </c>
      <c r="K132" s="131">
        <f>K133</f>
        <v>158</v>
      </c>
    </row>
    <row r="133" spans="1:11" ht="47.25">
      <c r="A133" s="130" t="s">
        <v>84</v>
      </c>
      <c r="B133" s="128">
        <v>954</v>
      </c>
      <c r="C133" s="129" t="s">
        <v>74</v>
      </c>
      <c r="D133" s="129" t="s">
        <v>66</v>
      </c>
      <c r="E133" s="129" t="s">
        <v>106</v>
      </c>
      <c r="F133" s="129" t="s">
        <v>100</v>
      </c>
      <c r="G133" s="129" t="s">
        <v>43</v>
      </c>
      <c r="H133" s="129" t="s">
        <v>166</v>
      </c>
      <c r="I133" s="128">
        <v>240</v>
      </c>
      <c r="J133" s="131">
        <v>158</v>
      </c>
      <c r="K133" s="131">
        <v>158</v>
      </c>
    </row>
    <row r="134" spans="1:11" ht="15.75">
      <c r="A134" s="130" t="s">
        <v>30</v>
      </c>
      <c r="B134" s="128">
        <v>954</v>
      </c>
      <c r="C134" s="129" t="s">
        <v>75</v>
      </c>
      <c r="D134" s="129" t="s">
        <v>120</v>
      </c>
      <c r="E134" s="129"/>
      <c r="F134" s="129"/>
      <c r="G134" s="129"/>
      <c r="H134" s="129"/>
      <c r="I134" s="128"/>
      <c r="J134" s="131">
        <f>J140</f>
        <v>300</v>
      </c>
      <c r="K134" s="131">
        <f>K140</f>
        <v>300</v>
      </c>
    </row>
    <row r="135" spans="1:11" ht="31.5" customHeight="1">
      <c r="A135" s="130" t="s">
        <v>185</v>
      </c>
      <c r="B135" s="128">
        <v>954</v>
      </c>
      <c r="C135" s="129" t="s">
        <v>75</v>
      </c>
      <c r="D135" s="129" t="s">
        <v>75</v>
      </c>
      <c r="E135" s="129"/>
      <c r="F135" s="129"/>
      <c r="G135" s="129"/>
      <c r="H135" s="129"/>
      <c r="I135" s="128"/>
      <c r="J135" s="131">
        <f>J140</f>
        <v>300</v>
      </c>
      <c r="K135" s="131">
        <f>K140</f>
        <v>300</v>
      </c>
    </row>
    <row r="136" spans="1:13" ht="48" customHeight="1">
      <c r="A136" s="130" t="s">
        <v>102</v>
      </c>
      <c r="B136" s="128">
        <v>954</v>
      </c>
      <c r="C136" s="129" t="s">
        <v>75</v>
      </c>
      <c r="D136" s="129" t="s">
        <v>75</v>
      </c>
      <c r="E136" s="129" t="s">
        <v>106</v>
      </c>
      <c r="F136" s="129"/>
      <c r="G136" s="129"/>
      <c r="H136" s="129"/>
      <c r="I136" s="128"/>
      <c r="J136" s="131">
        <f>J140</f>
        <v>300</v>
      </c>
      <c r="K136" s="131">
        <f>K140</f>
        <v>300</v>
      </c>
      <c r="L136" s="153"/>
      <c r="M136"/>
    </row>
    <row r="137" spans="1:13" ht="31.5">
      <c r="A137" s="130" t="s">
        <v>76</v>
      </c>
      <c r="B137" s="128">
        <v>954</v>
      </c>
      <c r="C137" s="129" t="s">
        <v>75</v>
      </c>
      <c r="D137" s="129" t="s">
        <v>75</v>
      </c>
      <c r="E137" s="129" t="s">
        <v>106</v>
      </c>
      <c r="F137" s="129" t="s">
        <v>101</v>
      </c>
      <c r="G137" s="129"/>
      <c r="H137" s="129"/>
      <c r="I137" s="128"/>
      <c r="J137" s="131">
        <f>J140</f>
        <v>300</v>
      </c>
      <c r="K137" s="131">
        <f>K140</f>
        <v>300</v>
      </c>
      <c r="L137" s="153"/>
      <c r="M137"/>
    </row>
    <row r="138" spans="1:14" ht="60" customHeight="1">
      <c r="A138" s="130" t="s">
        <v>198</v>
      </c>
      <c r="B138" s="128">
        <v>954</v>
      </c>
      <c r="C138" s="129" t="s">
        <v>75</v>
      </c>
      <c r="D138" s="129" t="s">
        <v>75</v>
      </c>
      <c r="E138" s="129" t="s">
        <v>106</v>
      </c>
      <c r="F138" s="129" t="s">
        <v>101</v>
      </c>
      <c r="G138" s="129" t="s">
        <v>43</v>
      </c>
      <c r="H138" s="129"/>
      <c r="I138" s="128"/>
      <c r="J138" s="131">
        <f>J139</f>
        <v>300</v>
      </c>
      <c r="K138" s="131">
        <f>K139</f>
        <v>300</v>
      </c>
      <c r="L138" s="153"/>
      <c r="M138" s="178"/>
      <c r="N138" s="177"/>
    </row>
    <row r="139" spans="1:13" ht="48.75" customHeight="1">
      <c r="A139" s="130" t="s">
        <v>77</v>
      </c>
      <c r="B139" s="128">
        <v>954</v>
      </c>
      <c r="C139" s="129" t="s">
        <v>75</v>
      </c>
      <c r="D139" s="129" t="s">
        <v>75</v>
      </c>
      <c r="E139" s="129" t="s">
        <v>106</v>
      </c>
      <c r="F139" s="129" t="s">
        <v>101</v>
      </c>
      <c r="G139" s="129" t="s">
        <v>43</v>
      </c>
      <c r="H139" s="129" t="s">
        <v>133</v>
      </c>
      <c r="I139" s="128"/>
      <c r="J139" s="131">
        <f>J140</f>
        <v>300</v>
      </c>
      <c r="K139" s="131">
        <f>K140</f>
        <v>300</v>
      </c>
      <c r="L139" s="153"/>
      <c r="M139"/>
    </row>
    <row r="140" spans="1:11" ht="47.25">
      <c r="A140" s="130" t="s">
        <v>84</v>
      </c>
      <c r="B140" s="128">
        <v>954</v>
      </c>
      <c r="C140" s="129" t="s">
        <v>75</v>
      </c>
      <c r="D140" s="129" t="s">
        <v>75</v>
      </c>
      <c r="E140" s="129" t="s">
        <v>106</v>
      </c>
      <c r="F140" s="129" t="s">
        <v>101</v>
      </c>
      <c r="G140" s="129" t="s">
        <v>43</v>
      </c>
      <c r="H140" s="129" t="s">
        <v>133</v>
      </c>
      <c r="I140" s="128">
        <v>240</v>
      </c>
      <c r="J140" s="131">
        <v>300</v>
      </c>
      <c r="K140" s="131">
        <v>300</v>
      </c>
    </row>
    <row r="141" spans="1:11" ht="15.75">
      <c r="A141" s="130" t="s">
        <v>78</v>
      </c>
      <c r="B141" s="128">
        <v>954</v>
      </c>
      <c r="C141" s="129" t="s">
        <v>79</v>
      </c>
      <c r="D141" s="129" t="s">
        <v>120</v>
      </c>
      <c r="E141" s="129"/>
      <c r="F141" s="129"/>
      <c r="G141" s="129"/>
      <c r="H141" s="129"/>
      <c r="I141" s="128"/>
      <c r="J141" s="131">
        <f aca="true" t="shared" si="4" ref="J141:K144">J142</f>
        <v>23472</v>
      </c>
      <c r="K141" s="131">
        <f t="shared" si="4"/>
        <v>23472</v>
      </c>
    </row>
    <row r="142" spans="1:11" ht="15.75">
      <c r="A142" s="130" t="s">
        <v>32</v>
      </c>
      <c r="B142" s="128">
        <v>954</v>
      </c>
      <c r="C142" s="129" t="s">
        <v>79</v>
      </c>
      <c r="D142" s="129" t="s">
        <v>43</v>
      </c>
      <c r="E142" s="129"/>
      <c r="F142" s="129"/>
      <c r="G142" s="129"/>
      <c r="H142" s="129"/>
      <c r="I142" s="128"/>
      <c r="J142" s="131">
        <f t="shared" si="4"/>
        <v>23472</v>
      </c>
      <c r="K142" s="131">
        <f t="shared" si="4"/>
        <v>23472</v>
      </c>
    </row>
    <row r="143" spans="1:13" ht="63">
      <c r="A143" s="130" t="s">
        <v>102</v>
      </c>
      <c r="B143" s="128">
        <v>954</v>
      </c>
      <c r="C143" s="129" t="s">
        <v>79</v>
      </c>
      <c r="D143" s="129" t="s">
        <v>43</v>
      </c>
      <c r="E143" s="129" t="s">
        <v>106</v>
      </c>
      <c r="F143" s="129"/>
      <c r="G143" s="129"/>
      <c r="H143" s="129"/>
      <c r="I143" s="128"/>
      <c r="J143" s="131">
        <f t="shared" si="4"/>
        <v>23472</v>
      </c>
      <c r="K143" s="131">
        <f t="shared" si="4"/>
        <v>23472</v>
      </c>
      <c r="L143" s="153"/>
      <c r="M143"/>
    </row>
    <row r="144" spans="1:13" ht="31.5">
      <c r="A144" s="130" t="s">
        <v>76</v>
      </c>
      <c r="B144" s="128">
        <v>954</v>
      </c>
      <c r="C144" s="129" t="s">
        <v>79</v>
      </c>
      <c r="D144" s="129" t="s">
        <v>43</v>
      </c>
      <c r="E144" s="129" t="s">
        <v>106</v>
      </c>
      <c r="F144" s="129" t="s">
        <v>101</v>
      </c>
      <c r="G144" s="129"/>
      <c r="H144" s="129"/>
      <c r="I144" s="128"/>
      <c r="J144" s="131">
        <f t="shared" si="4"/>
        <v>23472</v>
      </c>
      <c r="K144" s="131">
        <f t="shared" si="4"/>
        <v>23472</v>
      </c>
      <c r="L144" s="153"/>
      <c r="M144"/>
    </row>
    <row r="145" spans="1:13" ht="31.5">
      <c r="A145" s="130" t="s">
        <v>131</v>
      </c>
      <c r="B145" s="128">
        <v>954</v>
      </c>
      <c r="C145" s="129" t="s">
        <v>79</v>
      </c>
      <c r="D145" s="129" t="s">
        <v>43</v>
      </c>
      <c r="E145" s="129" t="s">
        <v>106</v>
      </c>
      <c r="F145" s="129" t="s">
        <v>101</v>
      </c>
      <c r="G145" s="129" t="s">
        <v>44</v>
      </c>
      <c r="H145" s="129"/>
      <c r="I145" s="128"/>
      <c r="J145" s="131">
        <f>J148+J150+J146</f>
        <v>23472</v>
      </c>
      <c r="K145" s="131">
        <f>K148+K150+K146</f>
        <v>23472</v>
      </c>
      <c r="L145" s="153"/>
      <c r="M145"/>
    </row>
    <row r="146" spans="1:13" ht="63">
      <c r="A146" s="98" t="s">
        <v>177</v>
      </c>
      <c r="B146" s="128">
        <v>954</v>
      </c>
      <c r="C146" s="129" t="s">
        <v>79</v>
      </c>
      <c r="D146" s="129" t="s">
        <v>43</v>
      </c>
      <c r="E146" s="129" t="s">
        <v>106</v>
      </c>
      <c r="F146" s="129" t="s">
        <v>101</v>
      </c>
      <c r="G146" s="129" t="s">
        <v>44</v>
      </c>
      <c r="H146" s="129" t="s">
        <v>167</v>
      </c>
      <c r="I146" s="128"/>
      <c r="J146" s="131">
        <f>J147</f>
        <v>335</v>
      </c>
      <c r="K146" s="131">
        <f>K147</f>
        <v>335</v>
      </c>
      <c r="L146" s="153"/>
      <c r="M146"/>
    </row>
    <row r="147" spans="1:11" ht="15.75">
      <c r="A147" s="98" t="s">
        <v>82</v>
      </c>
      <c r="B147" s="128">
        <v>954</v>
      </c>
      <c r="C147" s="129" t="s">
        <v>79</v>
      </c>
      <c r="D147" s="129" t="s">
        <v>43</v>
      </c>
      <c r="E147" s="129" t="s">
        <v>106</v>
      </c>
      <c r="F147" s="129" t="s">
        <v>101</v>
      </c>
      <c r="G147" s="129" t="s">
        <v>44</v>
      </c>
      <c r="H147" s="129" t="s">
        <v>167</v>
      </c>
      <c r="I147" s="128">
        <v>610</v>
      </c>
      <c r="J147" s="131">
        <v>335</v>
      </c>
      <c r="K147" s="131">
        <v>335</v>
      </c>
    </row>
    <row r="148" spans="1:13" ht="31.5">
      <c r="A148" s="133" t="s">
        <v>81</v>
      </c>
      <c r="B148" s="128">
        <v>954</v>
      </c>
      <c r="C148" s="129" t="s">
        <v>79</v>
      </c>
      <c r="D148" s="129" t="s">
        <v>43</v>
      </c>
      <c r="E148" s="129" t="s">
        <v>106</v>
      </c>
      <c r="F148" s="129" t="s">
        <v>101</v>
      </c>
      <c r="G148" s="129" t="s">
        <v>44</v>
      </c>
      <c r="H148" s="129" t="s">
        <v>145</v>
      </c>
      <c r="I148" s="128"/>
      <c r="J148" s="131">
        <f>J149</f>
        <v>15546</v>
      </c>
      <c r="K148" s="131">
        <f>K149</f>
        <v>15546</v>
      </c>
      <c r="L148" s="153"/>
      <c r="M148"/>
    </row>
    <row r="149" spans="1:11" ht="15.75">
      <c r="A149" s="127" t="s">
        <v>82</v>
      </c>
      <c r="B149" s="128">
        <v>954</v>
      </c>
      <c r="C149" s="129" t="s">
        <v>79</v>
      </c>
      <c r="D149" s="129" t="s">
        <v>43</v>
      </c>
      <c r="E149" s="129" t="s">
        <v>106</v>
      </c>
      <c r="F149" s="129" t="s">
        <v>101</v>
      </c>
      <c r="G149" s="129" t="s">
        <v>44</v>
      </c>
      <c r="H149" s="129" t="s">
        <v>145</v>
      </c>
      <c r="I149" s="128">
        <v>610</v>
      </c>
      <c r="J149" s="131">
        <v>15546</v>
      </c>
      <c r="K149" s="131">
        <v>15546</v>
      </c>
    </row>
    <row r="150" spans="1:13" ht="31.5">
      <c r="A150" s="133" t="s">
        <v>83</v>
      </c>
      <c r="B150" s="128">
        <v>954</v>
      </c>
      <c r="C150" s="129" t="s">
        <v>79</v>
      </c>
      <c r="D150" s="129" t="s">
        <v>43</v>
      </c>
      <c r="E150" s="129" t="s">
        <v>106</v>
      </c>
      <c r="F150" s="129" t="s">
        <v>101</v>
      </c>
      <c r="G150" s="129" t="s">
        <v>44</v>
      </c>
      <c r="H150" s="129" t="s">
        <v>146</v>
      </c>
      <c r="I150" s="128"/>
      <c r="J150" s="131">
        <f>J151</f>
        <v>7591</v>
      </c>
      <c r="K150" s="131">
        <f>K151</f>
        <v>7591</v>
      </c>
      <c r="L150" s="153"/>
      <c r="M150"/>
    </row>
    <row r="151" spans="1:11" ht="15.75">
      <c r="A151" s="127" t="s">
        <v>82</v>
      </c>
      <c r="B151" s="128">
        <v>954</v>
      </c>
      <c r="C151" s="129" t="s">
        <v>79</v>
      </c>
      <c r="D151" s="129" t="s">
        <v>43</v>
      </c>
      <c r="E151" s="129" t="s">
        <v>106</v>
      </c>
      <c r="F151" s="129" t="s">
        <v>101</v>
      </c>
      <c r="G151" s="129" t="s">
        <v>44</v>
      </c>
      <c r="H151" s="129" t="s">
        <v>146</v>
      </c>
      <c r="I151" s="128">
        <v>610</v>
      </c>
      <c r="J151" s="131">
        <f>570+5065+1456+500</f>
        <v>7591</v>
      </c>
      <c r="K151" s="131">
        <f>570+5065+1456+500</f>
        <v>7591</v>
      </c>
    </row>
    <row r="152" spans="1:13" ht="15.75">
      <c r="A152" s="130" t="s">
        <v>33</v>
      </c>
      <c r="B152" s="128">
        <v>954</v>
      </c>
      <c r="C152" s="129">
        <v>10</v>
      </c>
      <c r="D152" s="129" t="s">
        <v>120</v>
      </c>
      <c r="E152" s="129"/>
      <c r="F152" s="129"/>
      <c r="G152" s="129"/>
      <c r="H152" s="129"/>
      <c r="I152" s="128"/>
      <c r="J152" s="131">
        <f>J159+J153</f>
        <v>15917</v>
      </c>
      <c r="K152" s="131">
        <f>K159+K153</f>
        <v>15917</v>
      </c>
      <c r="L152" s="153"/>
      <c r="M152"/>
    </row>
    <row r="153" spans="1:13" ht="15.75">
      <c r="A153" s="134" t="s">
        <v>105</v>
      </c>
      <c r="B153" s="128">
        <v>954</v>
      </c>
      <c r="C153" s="129" t="s">
        <v>67</v>
      </c>
      <c r="D153" s="129" t="s">
        <v>43</v>
      </c>
      <c r="E153" s="129"/>
      <c r="F153" s="129"/>
      <c r="G153" s="129"/>
      <c r="H153" s="128"/>
      <c r="I153" s="128"/>
      <c r="J153" s="135">
        <f>J154</f>
        <v>380</v>
      </c>
      <c r="K153" s="135">
        <f>K154</f>
        <v>380</v>
      </c>
      <c r="L153" s="153"/>
      <c r="M153"/>
    </row>
    <row r="154" spans="1:13" ht="63">
      <c r="A154" s="130" t="s">
        <v>102</v>
      </c>
      <c r="B154" s="128">
        <v>954</v>
      </c>
      <c r="C154" s="129" t="s">
        <v>67</v>
      </c>
      <c r="D154" s="129" t="s">
        <v>43</v>
      </c>
      <c r="E154" s="129" t="s">
        <v>106</v>
      </c>
      <c r="F154" s="129"/>
      <c r="G154" s="129"/>
      <c r="H154" s="129"/>
      <c r="I154" s="128"/>
      <c r="J154" s="131">
        <f>J155</f>
        <v>380</v>
      </c>
      <c r="K154" s="131">
        <f>K155</f>
        <v>380</v>
      </c>
      <c r="L154" s="153"/>
      <c r="M154"/>
    </row>
    <row r="155" spans="1:13" ht="31.5">
      <c r="A155" s="130" t="s">
        <v>76</v>
      </c>
      <c r="B155" s="128">
        <v>954</v>
      </c>
      <c r="C155" s="129" t="s">
        <v>67</v>
      </c>
      <c r="D155" s="129" t="s">
        <v>43</v>
      </c>
      <c r="E155" s="129" t="s">
        <v>106</v>
      </c>
      <c r="F155" s="129" t="s">
        <v>101</v>
      </c>
      <c r="G155" s="129"/>
      <c r="H155" s="129"/>
      <c r="I155" s="128"/>
      <c r="J155" s="131">
        <f>J157</f>
        <v>380</v>
      </c>
      <c r="K155" s="131">
        <f>K157</f>
        <v>380</v>
      </c>
      <c r="L155" s="153"/>
      <c r="M155"/>
    </row>
    <row r="156" spans="1:14" ht="63">
      <c r="A156" s="130" t="s">
        <v>197</v>
      </c>
      <c r="B156" s="128">
        <v>954</v>
      </c>
      <c r="C156" s="129" t="s">
        <v>67</v>
      </c>
      <c r="D156" s="129" t="s">
        <v>43</v>
      </c>
      <c r="E156" s="129" t="s">
        <v>106</v>
      </c>
      <c r="F156" s="129" t="s">
        <v>101</v>
      </c>
      <c r="G156" s="129" t="s">
        <v>57</v>
      </c>
      <c r="H156" s="129"/>
      <c r="I156" s="128"/>
      <c r="J156" s="131">
        <f>J157</f>
        <v>380</v>
      </c>
      <c r="K156" s="131">
        <f>K157</f>
        <v>380</v>
      </c>
      <c r="L156" s="153"/>
      <c r="M156" s="178"/>
      <c r="N156" s="177"/>
    </row>
    <row r="157" spans="1:13" ht="47.25">
      <c r="A157" s="130" t="s">
        <v>107</v>
      </c>
      <c r="B157" s="128">
        <v>954</v>
      </c>
      <c r="C157" s="129" t="s">
        <v>67</v>
      </c>
      <c r="D157" s="129" t="s">
        <v>43</v>
      </c>
      <c r="E157" s="129" t="s">
        <v>106</v>
      </c>
      <c r="F157" s="129" t="s">
        <v>101</v>
      </c>
      <c r="G157" s="129" t="s">
        <v>57</v>
      </c>
      <c r="H157" s="129" t="s">
        <v>148</v>
      </c>
      <c r="I157" s="128"/>
      <c r="J157" s="131">
        <f>J158</f>
        <v>380</v>
      </c>
      <c r="K157" s="131">
        <f>K158</f>
        <v>380</v>
      </c>
      <c r="L157" s="153"/>
      <c r="M157"/>
    </row>
    <row r="158" spans="1:11" ht="47.25">
      <c r="A158" s="130" t="s">
        <v>85</v>
      </c>
      <c r="B158" s="128">
        <v>954</v>
      </c>
      <c r="C158" s="129" t="s">
        <v>67</v>
      </c>
      <c r="D158" s="129" t="s">
        <v>43</v>
      </c>
      <c r="E158" s="129" t="s">
        <v>106</v>
      </c>
      <c r="F158" s="129" t="s">
        <v>101</v>
      </c>
      <c r="G158" s="129" t="s">
        <v>57</v>
      </c>
      <c r="H158" s="129" t="s">
        <v>148</v>
      </c>
      <c r="I158" s="128">
        <v>320</v>
      </c>
      <c r="J158" s="131">
        <v>380</v>
      </c>
      <c r="K158" s="131">
        <v>380</v>
      </c>
    </row>
    <row r="159" spans="1:13" ht="31.5">
      <c r="A159" s="130" t="s">
        <v>37</v>
      </c>
      <c r="B159" s="128">
        <v>954</v>
      </c>
      <c r="C159" s="129" t="s">
        <v>67</v>
      </c>
      <c r="D159" s="129" t="s">
        <v>86</v>
      </c>
      <c r="E159" s="129"/>
      <c r="F159" s="129"/>
      <c r="G159" s="129"/>
      <c r="H159" s="129"/>
      <c r="I159" s="128"/>
      <c r="J159" s="131">
        <f aca="true" t="shared" si="5" ref="J159:K161">J160</f>
        <v>15537</v>
      </c>
      <c r="K159" s="131">
        <f t="shared" si="5"/>
        <v>15537</v>
      </c>
      <c r="L159" s="153"/>
      <c r="M159"/>
    </row>
    <row r="160" spans="1:13" ht="63">
      <c r="A160" s="130" t="s">
        <v>102</v>
      </c>
      <c r="B160" s="128">
        <v>954</v>
      </c>
      <c r="C160" s="129" t="s">
        <v>67</v>
      </c>
      <c r="D160" s="129" t="s">
        <v>86</v>
      </c>
      <c r="E160" s="129" t="s">
        <v>106</v>
      </c>
      <c r="F160" s="129"/>
      <c r="G160" s="129"/>
      <c r="H160" s="129"/>
      <c r="I160" s="128"/>
      <c r="J160" s="131">
        <f t="shared" si="5"/>
        <v>15537</v>
      </c>
      <c r="K160" s="131">
        <f t="shared" si="5"/>
        <v>15537</v>
      </c>
      <c r="L160" s="153"/>
      <c r="M160"/>
    </row>
    <row r="161" spans="1:13" ht="31.5">
      <c r="A161" s="130" t="s">
        <v>54</v>
      </c>
      <c r="B161" s="128">
        <v>954</v>
      </c>
      <c r="C161" s="129" t="s">
        <v>67</v>
      </c>
      <c r="D161" s="129" t="s">
        <v>86</v>
      </c>
      <c r="E161" s="129" t="s">
        <v>106</v>
      </c>
      <c r="F161" s="129" t="s">
        <v>55</v>
      </c>
      <c r="G161" s="129"/>
      <c r="H161" s="128"/>
      <c r="I161" s="128"/>
      <c r="J161" s="131">
        <f t="shared" si="5"/>
        <v>15537</v>
      </c>
      <c r="K161" s="131">
        <f t="shared" si="5"/>
        <v>15537</v>
      </c>
      <c r="L161" s="153"/>
      <c r="M161"/>
    </row>
    <row r="162" spans="1:14" ht="63">
      <c r="A162" s="130" t="s">
        <v>191</v>
      </c>
      <c r="B162" s="128">
        <v>954</v>
      </c>
      <c r="C162" s="129" t="s">
        <v>67</v>
      </c>
      <c r="D162" s="129" t="s">
        <v>86</v>
      </c>
      <c r="E162" s="129" t="s">
        <v>106</v>
      </c>
      <c r="F162" s="129" t="s">
        <v>55</v>
      </c>
      <c r="G162" s="129" t="s">
        <v>43</v>
      </c>
      <c r="H162" s="128"/>
      <c r="I162" s="128"/>
      <c r="J162" s="131">
        <f>J163+J165</f>
        <v>15537</v>
      </c>
      <c r="K162" s="131">
        <f>K163+K165</f>
        <v>15537</v>
      </c>
      <c r="L162" s="153"/>
      <c r="M162" s="178"/>
      <c r="N162" s="177"/>
    </row>
    <row r="163" spans="1:13" ht="17.25" customHeight="1">
      <c r="A163" s="130" t="s">
        <v>56</v>
      </c>
      <c r="B163" s="128">
        <v>954</v>
      </c>
      <c r="C163" s="129" t="s">
        <v>67</v>
      </c>
      <c r="D163" s="129" t="s">
        <v>86</v>
      </c>
      <c r="E163" s="129" t="s">
        <v>106</v>
      </c>
      <c r="F163" s="129" t="s">
        <v>55</v>
      </c>
      <c r="G163" s="129" t="s">
        <v>43</v>
      </c>
      <c r="H163" s="132">
        <v>11010</v>
      </c>
      <c r="I163" s="128"/>
      <c r="J163" s="131">
        <f>J164</f>
        <v>2159</v>
      </c>
      <c r="K163" s="131">
        <f>K164</f>
        <v>2159</v>
      </c>
      <c r="L163" s="153"/>
      <c r="M163"/>
    </row>
    <row r="164" spans="1:11" ht="18" customHeight="1">
      <c r="A164" s="128" t="s">
        <v>87</v>
      </c>
      <c r="B164" s="128">
        <v>954</v>
      </c>
      <c r="C164" s="129" t="s">
        <v>67</v>
      </c>
      <c r="D164" s="129" t="s">
        <v>86</v>
      </c>
      <c r="E164" s="129" t="s">
        <v>106</v>
      </c>
      <c r="F164" s="129" t="s">
        <v>55</v>
      </c>
      <c r="G164" s="129" t="s">
        <v>43</v>
      </c>
      <c r="H164" s="132">
        <v>11010</v>
      </c>
      <c r="I164" s="128">
        <v>360</v>
      </c>
      <c r="J164" s="131">
        <f>1771+388</f>
        <v>2159</v>
      </c>
      <c r="K164" s="131">
        <f>1771+388</f>
        <v>2159</v>
      </c>
    </row>
    <row r="165" spans="1:13" ht="31.5">
      <c r="A165" s="130" t="s">
        <v>58</v>
      </c>
      <c r="B165" s="128">
        <v>954</v>
      </c>
      <c r="C165" s="129" t="s">
        <v>67</v>
      </c>
      <c r="D165" s="129" t="s">
        <v>86</v>
      </c>
      <c r="E165" s="129" t="s">
        <v>106</v>
      </c>
      <c r="F165" s="129" t="s">
        <v>55</v>
      </c>
      <c r="G165" s="129" t="s">
        <v>43</v>
      </c>
      <c r="H165" s="132">
        <v>11040</v>
      </c>
      <c r="I165" s="128"/>
      <c r="J165" s="131">
        <f>J166</f>
        <v>13378</v>
      </c>
      <c r="K165" s="131">
        <f>K166</f>
        <v>13378</v>
      </c>
      <c r="L165" s="153"/>
      <c r="M165"/>
    </row>
    <row r="166" spans="1:11" ht="15.75">
      <c r="A166" s="128" t="s">
        <v>87</v>
      </c>
      <c r="B166" s="128">
        <v>954</v>
      </c>
      <c r="C166" s="129" t="s">
        <v>67</v>
      </c>
      <c r="D166" s="129" t="s">
        <v>86</v>
      </c>
      <c r="E166" s="129" t="s">
        <v>106</v>
      </c>
      <c r="F166" s="129" t="s">
        <v>55</v>
      </c>
      <c r="G166" s="129" t="s">
        <v>43</v>
      </c>
      <c r="H166" s="132">
        <v>11040</v>
      </c>
      <c r="I166" s="128">
        <v>360</v>
      </c>
      <c r="J166" s="131">
        <f>11178+2200</f>
        <v>13378</v>
      </c>
      <c r="K166" s="131">
        <f>11178+2200</f>
        <v>13378</v>
      </c>
    </row>
    <row r="167" spans="1:14" ht="15.75">
      <c r="A167" s="107" t="s">
        <v>34</v>
      </c>
      <c r="B167" s="107">
        <v>954</v>
      </c>
      <c r="C167" s="108" t="s">
        <v>60</v>
      </c>
      <c r="D167" s="108" t="s">
        <v>120</v>
      </c>
      <c r="E167" s="108"/>
      <c r="F167" s="108"/>
      <c r="G167" s="108"/>
      <c r="H167" s="108"/>
      <c r="I167" s="107"/>
      <c r="J167" s="112">
        <f aca="true" t="shared" si="6" ref="J167:K169">J168</f>
        <v>7188</v>
      </c>
      <c r="K167" s="112">
        <f t="shared" si="6"/>
        <v>7188</v>
      </c>
      <c r="L167" s="153"/>
      <c r="M167" s="178"/>
      <c r="N167" s="177"/>
    </row>
    <row r="168" spans="1:13" ht="15.75">
      <c r="A168" s="107" t="s">
        <v>34</v>
      </c>
      <c r="B168" s="107">
        <v>954</v>
      </c>
      <c r="C168" s="108" t="s">
        <v>60</v>
      </c>
      <c r="D168" s="108" t="s">
        <v>43</v>
      </c>
      <c r="E168" s="108"/>
      <c r="F168" s="108"/>
      <c r="G168" s="108"/>
      <c r="H168" s="108"/>
      <c r="I168" s="107"/>
      <c r="J168" s="112">
        <f t="shared" si="6"/>
        <v>7188</v>
      </c>
      <c r="K168" s="112">
        <f t="shared" si="6"/>
        <v>7188</v>
      </c>
      <c r="L168" s="153"/>
      <c r="M168"/>
    </row>
    <row r="169" spans="1:13" ht="51.75" customHeight="1">
      <c r="A169" s="98" t="s">
        <v>102</v>
      </c>
      <c r="B169" s="107">
        <v>954</v>
      </c>
      <c r="C169" s="108" t="s">
        <v>60</v>
      </c>
      <c r="D169" s="108" t="s">
        <v>43</v>
      </c>
      <c r="E169" s="108" t="s">
        <v>106</v>
      </c>
      <c r="F169" s="108"/>
      <c r="G169" s="108"/>
      <c r="H169" s="108"/>
      <c r="I169" s="107"/>
      <c r="J169" s="112">
        <f t="shared" si="6"/>
        <v>7188</v>
      </c>
      <c r="K169" s="112">
        <f t="shared" si="6"/>
        <v>7188</v>
      </c>
      <c r="L169" s="153"/>
      <c r="M169"/>
    </row>
    <row r="170" spans="1:13" ht="31.5">
      <c r="A170" s="98" t="s">
        <v>76</v>
      </c>
      <c r="B170" s="107">
        <v>954</v>
      </c>
      <c r="C170" s="108" t="s">
        <v>60</v>
      </c>
      <c r="D170" s="108" t="s">
        <v>43</v>
      </c>
      <c r="E170" s="108" t="s">
        <v>106</v>
      </c>
      <c r="F170" s="108" t="s">
        <v>101</v>
      </c>
      <c r="G170" s="108"/>
      <c r="H170" s="108"/>
      <c r="I170" s="107"/>
      <c r="J170" s="112">
        <f>J172+J174</f>
        <v>7188</v>
      </c>
      <c r="K170" s="112">
        <f>K172+K174</f>
        <v>7188</v>
      </c>
      <c r="L170" s="153"/>
      <c r="M170"/>
    </row>
    <row r="171" spans="1:13" ht="31.5">
      <c r="A171" s="98" t="s">
        <v>132</v>
      </c>
      <c r="B171" s="107">
        <v>954</v>
      </c>
      <c r="C171" s="108" t="s">
        <v>60</v>
      </c>
      <c r="D171" s="108" t="s">
        <v>43</v>
      </c>
      <c r="E171" s="108" t="s">
        <v>106</v>
      </c>
      <c r="F171" s="108" t="s">
        <v>101</v>
      </c>
      <c r="G171" s="108" t="s">
        <v>66</v>
      </c>
      <c r="H171" s="108"/>
      <c r="I171" s="107"/>
      <c r="J171" s="112">
        <f>J172+J174</f>
        <v>7188</v>
      </c>
      <c r="K171" s="112">
        <f>K172+K174</f>
        <v>7188</v>
      </c>
      <c r="L171" s="153"/>
      <c r="M171"/>
    </row>
    <row r="172" spans="1:13" ht="31.5">
      <c r="A172" s="98" t="s">
        <v>88</v>
      </c>
      <c r="B172" s="107">
        <v>954</v>
      </c>
      <c r="C172" s="108" t="s">
        <v>60</v>
      </c>
      <c r="D172" s="108" t="s">
        <v>43</v>
      </c>
      <c r="E172" s="108" t="s">
        <v>106</v>
      </c>
      <c r="F172" s="108" t="s">
        <v>101</v>
      </c>
      <c r="G172" s="108" t="s">
        <v>66</v>
      </c>
      <c r="H172" s="108" t="s">
        <v>149</v>
      </c>
      <c r="I172" s="107"/>
      <c r="J172" s="112">
        <f>J173</f>
        <v>239</v>
      </c>
      <c r="K172" s="112">
        <f>K173</f>
        <v>239</v>
      </c>
      <c r="L172" s="153"/>
      <c r="M172"/>
    </row>
    <row r="173" spans="1:11" ht="47.25">
      <c r="A173" s="96" t="s">
        <v>84</v>
      </c>
      <c r="B173" s="107">
        <v>954</v>
      </c>
      <c r="C173" s="108" t="s">
        <v>60</v>
      </c>
      <c r="D173" s="108" t="s">
        <v>43</v>
      </c>
      <c r="E173" s="108" t="s">
        <v>106</v>
      </c>
      <c r="F173" s="108" t="s">
        <v>101</v>
      </c>
      <c r="G173" s="108" t="s">
        <v>66</v>
      </c>
      <c r="H173" s="108" t="s">
        <v>149</v>
      </c>
      <c r="I173" s="107">
        <v>240</v>
      </c>
      <c r="J173" s="112">
        <f>50+170+19</f>
        <v>239</v>
      </c>
      <c r="K173" s="112">
        <f>50+170+19</f>
        <v>239</v>
      </c>
    </row>
    <row r="174" spans="1:13" ht="37.5" customHeight="1">
      <c r="A174" s="95" t="s">
        <v>89</v>
      </c>
      <c r="B174" s="107">
        <v>954</v>
      </c>
      <c r="C174" s="108" t="s">
        <v>60</v>
      </c>
      <c r="D174" s="108" t="s">
        <v>43</v>
      </c>
      <c r="E174" s="108" t="s">
        <v>106</v>
      </c>
      <c r="F174" s="108" t="s">
        <v>101</v>
      </c>
      <c r="G174" s="108" t="s">
        <v>66</v>
      </c>
      <c r="H174" s="108" t="s">
        <v>150</v>
      </c>
      <c r="I174" s="107"/>
      <c r="J174" s="112">
        <f>J175</f>
        <v>6949</v>
      </c>
      <c r="K174" s="112">
        <f>K175</f>
        <v>6949</v>
      </c>
      <c r="L174" s="153"/>
      <c r="M174"/>
    </row>
    <row r="175" spans="1:11" ht="15.75">
      <c r="A175" s="127" t="s">
        <v>82</v>
      </c>
      <c r="B175" s="128">
        <v>954</v>
      </c>
      <c r="C175" s="129" t="s">
        <v>60</v>
      </c>
      <c r="D175" s="129" t="s">
        <v>43</v>
      </c>
      <c r="E175" s="129" t="s">
        <v>106</v>
      </c>
      <c r="F175" s="129" t="s">
        <v>101</v>
      </c>
      <c r="G175" s="129" t="s">
        <v>66</v>
      </c>
      <c r="H175" s="108" t="s">
        <v>150</v>
      </c>
      <c r="I175" s="107">
        <v>610</v>
      </c>
      <c r="J175" s="112">
        <f>528+4661+1410+350</f>
        <v>6949</v>
      </c>
      <c r="K175" s="112">
        <f>528+4661+1410+350</f>
        <v>6949</v>
      </c>
    </row>
    <row r="176" spans="1:13" ht="15.75">
      <c r="A176" s="155" t="s">
        <v>200</v>
      </c>
      <c r="B176" s="128">
        <v>954</v>
      </c>
      <c r="C176" s="171">
        <v>99</v>
      </c>
      <c r="D176" s="171" t="s">
        <v>202</v>
      </c>
      <c r="E176" s="171" t="s">
        <v>202</v>
      </c>
      <c r="F176" s="172" t="s">
        <v>202</v>
      </c>
      <c r="G176" s="171" t="s">
        <v>202</v>
      </c>
      <c r="H176" s="173" t="s">
        <v>202</v>
      </c>
      <c r="I176" s="107"/>
      <c r="J176" s="112">
        <v>2570</v>
      </c>
      <c r="K176" s="112">
        <v>5158</v>
      </c>
      <c r="L176" s="153"/>
      <c r="M176"/>
    </row>
    <row r="177" spans="1:11" ht="15.75">
      <c r="A177" s="155" t="s">
        <v>200</v>
      </c>
      <c r="B177" s="128">
        <v>954</v>
      </c>
      <c r="C177" s="171">
        <v>99</v>
      </c>
      <c r="D177" s="171">
        <v>99</v>
      </c>
      <c r="E177" s="171" t="s">
        <v>202</v>
      </c>
      <c r="F177" s="172" t="s">
        <v>202</v>
      </c>
      <c r="G177" s="171" t="s">
        <v>202</v>
      </c>
      <c r="H177" s="173" t="s">
        <v>202</v>
      </c>
      <c r="I177" s="107"/>
      <c r="J177" s="112">
        <f>J179</f>
        <v>2570</v>
      </c>
      <c r="K177" s="112">
        <f>K179</f>
        <v>5158</v>
      </c>
    </row>
    <row r="178" spans="1:11" ht="15.75">
      <c r="A178" s="155" t="s">
        <v>200</v>
      </c>
      <c r="B178" s="128">
        <v>954</v>
      </c>
      <c r="C178" s="171">
        <v>99</v>
      </c>
      <c r="D178" s="171">
        <v>99</v>
      </c>
      <c r="E178" s="171" t="s">
        <v>201</v>
      </c>
      <c r="F178" s="172" t="s">
        <v>104</v>
      </c>
      <c r="G178" s="171" t="s">
        <v>202</v>
      </c>
      <c r="H178" s="173" t="s">
        <v>202</v>
      </c>
      <c r="I178" s="107"/>
      <c r="J178" s="112">
        <f>J179</f>
        <v>2570</v>
      </c>
      <c r="K178" s="112">
        <f>K179</f>
        <v>5158</v>
      </c>
    </row>
    <row r="179" spans="1:11" ht="15.75">
      <c r="A179" s="155" t="s">
        <v>200</v>
      </c>
      <c r="B179" s="128">
        <v>954</v>
      </c>
      <c r="C179" s="171">
        <v>99</v>
      </c>
      <c r="D179" s="171">
        <v>99</v>
      </c>
      <c r="E179" s="171" t="s">
        <v>201</v>
      </c>
      <c r="F179" s="172" t="s">
        <v>104</v>
      </c>
      <c r="G179" s="171" t="s">
        <v>120</v>
      </c>
      <c r="H179" s="173" t="s">
        <v>203</v>
      </c>
      <c r="I179" s="107"/>
      <c r="J179" s="112">
        <v>2570</v>
      </c>
      <c r="K179" s="112">
        <v>5158</v>
      </c>
    </row>
    <row r="180" spans="1:13" ht="15.75">
      <c r="A180" s="110" t="s">
        <v>91</v>
      </c>
      <c r="B180" s="110"/>
      <c r="C180" s="113"/>
      <c r="D180" s="113"/>
      <c r="E180" s="113"/>
      <c r="F180" s="113"/>
      <c r="G180" s="113"/>
      <c r="H180" s="113"/>
      <c r="I180" s="113"/>
      <c r="J180" s="111">
        <f>J13+J21</f>
        <v>116074</v>
      </c>
      <c r="K180" s="111">
        <f>K13+K21</f>
        <v>121499</v>
      </c>
      <c r="L180" s="153"/>
      <c r="M180"/>
    </row>
    <row r="181" spans="3:13" ht="15.75">
      <c r="C181" s="114"/>
      <c r="D181" s="114"/>
      <c r="E181" s="114"/>
      <c r="F181" s="114"/>
      <c r="G181" s="114"/>
      <c r="H181" s="114"/>
      <c r="I181" s="114"/>
      <c r="L181" s="153"/>
      <c r="M181"/>
    </row>
    <row r="182" spans="3:13" ht="15.75">
      <c r="C182" s="114"/>
      <c r="D182" s="114"/>
      <c r="E182" s="114"/>
      <c r="F182" s="114"/>
      <c r="G182" s="114"/>
      <c r="H182" s="114"/>
      <c r="I182" s="114"/>
      <c r="L182" s="153"/>
      <c r="M182"/>
    </row>
    <row r="183" spans="3:13" ht="15.75">
      <c r="C183" s="114"/>
      <c r="D183" s="114"/>
      <c r="E183" s="114"/>
      <c r="F183" s="114"/>
      <c r="G183" s="114"/>
      <c r="H183" s="114"/>
      <c r="I183" s="114"/>
      <c r="L183" s="153"/>
      <c r="M183"/>
    </row>
    <row r="185" spans="12:13" ht="15.75">
      <c r="L185" s="153"/>
      <c r="M185"/>
    </row>
  </sheetData>
  <sheetProtection/>
  <autoFilter ref="A12:N180"/>
  <mergeCells count="14">
    <mergeCell ref="D1:K1"/>
    <mergeCell ref="C2:K2"/>
    <mergeCell ref="C3:K3"/>
    <mergeCell ref="C4:K4"/>
    <mergeCell ref="C5:K5"/>
    <mergeCell ref="J9:K9"/>
    <mergeCell ref="E10:H11"/>
    <mergeCell ref="I10:I11"/>
    <mergeCell ref="J10:K10"/>
    <mergeCell ref="A7:J7"/>
    <mergeCell ref="A10:A11"/>
    <mergeCell ref="B10:B11"/>
    <mergeCell ref="C10:C11"/>
    <mergeCell ref="D10:D11"/>
  </mergeCells>
  <printOptions/>
  <pageMargins left="0.35433070866141736" right="0.1968503937007874" top="0.4724409448818898" bottom="0.15748031496062992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N195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43.7109375" style="99" customWidth="1"/>
    <col min="2" max="2" width="7.28125" style="99" customWidth="1"/>
    <col min="3" max="3" width="8.140625" style="99" customWidth="1"/>
    <col min="4" max="4" width="7.421875" style="99" customWidth="1"/>
    <col min="5" max="5" width="5.28125" style="99" customWidth="1"/>
    <col min="6" max="6" width="6.28125" style="99" customWidth="1"/>
    <col min="7" max="7" width="6.421875" style="99" customWidth="1"/>
    <col min="8" max="8" width="7.7109375" style="99" customWidth="1"/>
    <col min="9" max="9" width="6.8515625" style="99" customWidth="1"/>
    <col min="10" max="10" width="11.421875" style="103" bestFit="1" customWidth="1"/>
    <col min="11" max="11" width="8.8515625" style="99" customWidth="1"/>
    <col min="12" max="12" width="13.00390625" style="99" customWidth="1"/>
    <col min="13" max="14" width="10.7109375" style="99" bestFit="1" customWidth="1"/>
    <col min="15" max="16384" width="8.8515625" style="99" customWidth="1"/>
  </cols>
  <sheetData>
    <row r="1" spans="3:10" ht="15.75">
      <c r="C1" s="100"/>
      <c r="D1" s="236" t="s">
        <v>117</v>
      </c>
      <c r="E1" s="236"/>
      <c r="F1" s="236"/>
      <c r="G1" s="236"/>
      <c r="H1" s="236"/>
      <c r="I1" s="236"/>
      <c r="J1" s="236"/>
    </row>
    <row r="2" spans="3:10" ht="20.25" customHeight="1">
      <c r="C2" s="236" t="s">
        <v>227</v>
      </c>
      <c r="D2" s="236"/>
      <c r="E2" s="236"/>
      <c r="F2" s="236"/>
      <c r="G2" s="236"/>
      <c r="H2" s="236"/>
      <c r="I2" s="236"/>
      <c r="J2" s="236"/>
    </row>
    <row r="3" spans="3:10" ht="21" customHeight="1">
      <c r="C3" s="236" t="s">
        <v>4</v>
      </c>
      <c r="D3" s="236"/>
      <c r="E3" s="236"/>
      <c r="F3" s="236"/>
      <c r="G3" s="236"/>
      <c r="H3" s="236"/>
      <c r="I3" s="236"/>
      <c r="J3" s="236"/>
    </row>
    <row r="4" spans="3:10" ht="15.75">
      <c r="C4" s="236" t="s">
        <v>3</v>
      </c>
      <c r="D4" s="236"/>
      <c r="E4" s="236"/>
      <c r="F4" s="236"/>
      <c r="G4" s="236"/>
      <c r="H4" s="236"/>
      <c r="I4" s="236"/>
      <c r="J4" s="236"/>
    </row>
    <row r="5" spans="3:10" ht="15.75">
      <c r="C5" s="236" t="s">
        <v>229</v>
      </c>
      <c r="D5" s="236"/>
      <c r="E5" s="236"/>
      <c r="F5" s="236"/>
      <c r="G5" s="236"/>
      <c r="H5" s="236"/>
      <c r="I5" s="236"/>
      <c r="J5" s="236"/>
    </row>
    <row r="7" spans="1:10" ht="15.75">
      <c r="A7" s="231" t="s">
        <v>171</v>
      </c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5.75">
      <c r="A8" s="101"/>
      <c r="B8" s="101"/>
      <c r="C8" s="101"/>
      <c r="D8" s="101"/>
      <c r="E8" s="101"/>
      <c r="F8" s="101"/>
      <c r="G8" s="101"/>
      <c r="H8" s="101"/>
      <c r="I8" s="101"/>
      <c r="J8" s="102"/>
    </row>
    <row r="9" ht="15.75">
      <c r="J9" s="103" t="s">
        <v>0</v>
      </c>
    </row>
    <row r="10" spans="1:10" ht="47.25">
      <c r="A10" s="104" t="s">
        <v>38</v>
      </c>
      <c r="B10" s="105" t="s">
        <v>41</v>
      </c>
      <c r="C10" s="104" t="s">
        <v>13</v>
      </c>
      <c r="D10" s="105" t="s">
        <v>14</v>
      </c>
      <c r="E10" s="238" t="s">
        <v>39</v>
      </c>
      <c r="F10" s="238"/>
      <c r="G10" s="238"/>
      <c r="H10" s="238"/>
      <c r="I10" s="105" t="s">
        <v>40</v>
      </c>
      <c r="J10" s="106" t="s">
        <v>2</v>
      </c>
    </row>
    <row r="11" spans="1:10" ht="15.7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</row>
    <row r="12" spans="1:10" ht="31.5">
      <c r="A12" s="136" t="s">
        <v>92</v>
      </c>
      <c r="B12" s="137">
        <v>380</v>
      </c>
      <c r="C12" s="137"/>
      <c r="D12" s="137"/>
      <c r="E12" s="137"/>
      <c r="F12" s="137"/>
      <c r="G12" s="137"/>
      <c r="H12" s="137"/>
      <c r="I12" s="138"/>
      <c r="J12" s="139">
        <f>J14</f>
        <v>85</v>
      </c>
    </row>
    <row r="13" spans="1:10" ht="15.75">
      <c r="A13" s="128" t="s">
        <v>15</v>
      </c>
      <c r="B13" s="128">
        <v>380</v>
      </c>
      <c r="C13" s="129" t="s">
        <v>43</v>
      </c>
      <c r="D13" s="129" t="s">
        <v>120</v>
      </c>
      <c r="E13" s="129"/>
      <c r="F13" s="129"/>
      <c r="G13" s="129"/>
      <c r="H13" s="137"/>
      <c r="I13" s="138"/>
      <c r="J13" s="139">
        <f>J14</f>
        <v>85</v>
      </c>
    </row>
    <row r="14" spans="1:10" ht="78" customHeight="1">
      <c r="A14" s="140" t="s">
        <v>17</v>
      </c>
      <c r="B14" s="128">
        <v>380</v>
      </c>
      <c r="C14" s="129" t="s">
        <v>43</v>
      </c>
      <c r="D14" s="129" t="s">
        <v>66</v>
      </c>
      <c r="E14" s="129"/>
      <c r="F14" s="129"/>
      <c r="G14" s="129"/>
      <c r="H14" s="128"/>
      <c r="I14" s="138"/>
      <c r="J14" s="141">
        <f>J15+J20</f>
        <v>85</v>
      </c>
    </row>
    <row r="15" spans="1:10" ht="33" customHeight="1">
      <c r="A15" s="130" t="s">
        <v>61</v>
      </c>
      <c r="B15" s="128">
        <v>380</v>
      </c>
      <c r="C15" s="129" t="s">
        <v>43</v>
      </c>
      <c r="D15" s="129" t="s">
        <v>66</v>
      </c>
      <c r="E15" s="129" t="s">
        <v>103</v>
      </c>
      <c r="F15" s="129"/>
      <c r="G15" s="129"/>
      <c r="H15" s="129"/>
      <c r="I15" s="138"/>
      <c r="J15" s="141">
        <f>J16</f>
        <v>16</v>
      </c>
    </row>
    <row r="16" spans="1:10" ht="31.5">
      <c r="A16" s="130" t="s">
        <v>151</v>
      </c>
      <c r="B16" s="128">
        <v>380</v>
      </c>
      <c r="C16" s="129" t="s">
        <v>43</v>
      </c>
      <c r="D16" s="129" t="s">
        <v>66</v>
      </c>
      <c r="E16" s="129" t="s">
        <v>103</v>
      </c>
      <c r="F16" s="129" t="s">
        <v>104</v>
      </c>
      <c r="G16" s="129"/>
      <c r="H16" s="129"/>
      <c r="I16" s="138"/>
      <c r="J16" s="141">
        <f>J18+J19</f>
        <v>16</v>
      </c>
    </row>
    <row r="17" spans="1:10" ht="31.5">
      <c r="A17" s="130" t="s">
        <v>58</v>
      </c>
      <c r="B17" s="128">
        <v>380</v>
      </c>
      <c r="C17" s="129" t="s">
        <v>43</v>
      </c>
      <c r="D17" s="129" t="s">
        <v>66</v>
      </c>
      <c r="E17" s="129" t="s">
        <v>103</v>
      </c>
      <c r="F17" s="129" t="s">
        <v>104</v>
      </c>
      <c r="G17" s="129" t="s">
        <v>120</v>
      </c>
      <c r="H17" s="129" t="s">
        <v>128</v>
      </c>
      <c r="I17" s="138"/>
      <c r="J17" s="141">
        <f>J18+J19</f>
        <v>16</v>
      </c>
    </row>
    <row r="18" spans="1:10" ht="47.25">
      <c r="A18" s="130" t="s">
        <v>84</v>
      </c>
      <c r="B18" s="128">
        <v>380</v>
      </c>
      <c r="C18" s="129" t="s">
        <v>43</v>
      </c>
      <c r="D18" s="129" t="s">
        <v>66</v>
      </c>
      <c r="E18" s="129" t="s">
        <v>103</v>
      </c>
      <c r="F18" s="129" t="s">
        <v>104</v>
      </c>
      <c r="G18" s="129" t="s">
        <v>120</v>
      </c>
      <c r="H18" s="129" t="s">
        <v>128</v>
      </c>
      <c r="I18" s="142">
        <v>240</v>
      </c>
      <c r="J18" s="141">
        <v>12</v>
      </c>
    </row>
    <row r="19" spans="1:10" ht="15.75">
      <c r="A19" s="130" t="s">
        <v>59</v>
      </c>
      <c r="B19" s="128">
        <v>380</v>
      </c>
      <c r="C19" s="129" t="s">
        <v>43</v>
      </c>
      <c r="D19" s="129" t="s">
        <v>66</v>
      </c>
      <c r="E19" s="129" t="s">
        <v>103</v>
      </c>
      <c r="F19" s="129" t="s">
        <v>104</v>
      </c>
      <c r="G19" s="129" t="s">
        <v>120</v>
      </c>
      <c r="H19" s="132">
        <v>11040</v>
      </c>
      <c r="I19" s="142">
        <v>850</v>
      </c>
      <c r="J19" s="141">
        <v>4</v>
      </c>
    </row>
    <row r="20" spans="1:10" ht="31.5">
      <c r="A20" s="130" t="s">
        <v>151</v>
      </c>
      <c r="B20" s="128">
        <v>380</v>
      </c>
      <c r="C20" s="129" t="s">
        <v>43</v>
      </c>
      <c r="D20" s="129" t="s">
        <v>66</v>
      </c>
      <c r="E20" s="129" t="s">
        <v>103</v>
      </c>
      <c r="F20" s="129" t="s">
        <v>104</v>
      </c>
      <c r="G20" s="129"/>
      <c r="H20" s="128"/>
      <c r="I20" s="128"/>
      <c r="J20" s="131">
        <f>J21</f>
        <v>69</v>
      </c>
    </row>
    <row r="21" spans="1:10" ht="31.5">
      <c r="A21" s="130" t="s">
        <v>90</v>
      </c>
      <c r="B21" s="128">
        <v>380</v>
      </c>
      <c r="C21" s="129" t="s">
        <v>43</v>
      </c>
      <c r="D21" s="129" t="s">
        <v>66</v>
      </c>
      <c r="E21" s="129" t="s">
        <v>103</v>
      </c>
      <c r="F21" s="129" t="s">
        <v>104</v>
      </c>
      <c r="G21" s="129" t="s">
        <v>120</v>
      </c>
      <c r="H21" s="132">
        <v>42090</v>
      </c>
      <c r="I21" s="128"/>
      <c r="J21" s="131">
        <f>J22</f>
        <v>69</v>
      </c>
    </row>
    <row r="22" spans="1:10" ht="15.75">
      <c r="A22" s="130" t="s">
        <v>80</v>
      </c>
      <c r="B22" s="128">
        <v>380</v>
      </c>
      <c r="C22" s="129" t="s">
        <v>43</v>
      </c>
      <c r="D22" s="129" t="s">
        <v>66</v>
      </c>
      <c r="E22" s="129" t="s">
        <v>103</v>
      </c>
      <c r="F22" s="129" t="s">
        <v>104</v>
      </c>
      <c r="G22" s="129" t="s">
        <v>120</v>
      </c>
      <c r="H22" s="132">
        <v>42090</v>
      </c>
      <c r="I22" s="128">
        <v>540</v>
      </c>
      <c r="J22" s="131">
        <v>69</v>
      </c>
    </row>
    <row r="23" spans="1:10" ht="31.5">
      <c r="A23" s="143" t="s">
        <v>42</v>
      </c>
      <c r="B23" s="144">
        <v>954</v>
      </c>
      <c r="C23" s="128"/>
      <c r="D23" s="128"/>
      <c r="E23" s="128"/>
      <c r="F23" s="128"/>
      <c r="G23" s="128"/>
      <c r="H23" s="128"/>
      <c r="I23" s="128"/>
      <c r="J23" s="145">
        <f>J24+J80+J87+J100+J119+J148+J155+J168+J183+J52+J55</f>
        <v>120613</v>
      </c>
    </row>
    <row r="24" spans="1:10" ht="15.75">
      <c r="A24" s="128" t="s">
        <v>15</v>
      </c>
      <c r="B24" s="128">
        <v>954</v>
      </c>
      <c r="C24" s="129" t="s">
        <v>43</v>
      </c>
      <c r="D24" s="129" t="s">
        <v>120</v>
      </c>
      <c r="E24" s="129"/>
      <c r="F24" s="129"/>
      <c r="G24" s="129"/>
      <c r="H24" s="128"/>
      <c r="I24" s="128"/>
      <c r="J24" s="131">
        <f>J25+J31+J57+J62</f>
        <v>45418</v>
      </c>
    </row>
    <row r="25" spans="1:10" ht="63">
      <c r="A25" s="140" t="s">
        <v>16</v>
      </c>
      <c r="B25" s="128">
        <v>954</v>
      </c>
      <c r="C25" s="129" t="s">
        <v>43</v>
      </c>
      <c r="D25" s="129" t="s">
        <v>44</v>
      </c>
      <c r="E25" s="129"/>
      <c r="F25" s="129"/>
      <c r="G25" s="129"/>
      <c r="H25" s="128"/>
      <c r="I25" s="128"/>
      <c r="J25" s="131">
        <f>J30</f>
        <v>3030</v>
      </c>
    </row>
    <row r="26" spans="1:13" ht="60" customHeight="1">
      <c r="A26" s="130" t="s">
        <v>102</v>
      </c>
      <c r="B26" s="128">
        <v>954</v>
      </c>
      <c r="C26" s="129" t="s">
        <v>43</v>
      </c>
      <c r="D26" s="129" t="s">
        <v>44</v>
      </c>
      <c r="E26" s="129" t="s">
        <v>106</v>
      </c>
      <c r="F26" s="129"/>
      <c r="G26" s="129"/>
      <c r="H26" s="129"/>
      <c r="I26" s="128"/>
      <c r="J26" s="131">
        <f>J30</f>
        <v>3030</v>
      </c>
      <c r="L26" s="153"/>
      <c r="M26"/>
    </row>
    <row r="27" spans="1:10" ht="36.75" customHeight="1">
      <c r="A27" s="130" t="s">
        <v>54</v>
      </c>
      <c r="B27" s="128">
        <v>954</v>
      </c>
      <c r="C27" s="129" t="s">
        <v>43</v>
      </c>
      <c r="D27" s="129" t="s">
        <v>44</v>
      </c>
      <c r="E27" s="129" t="s">
        <v>106</v>
      </c>
      <c r="F27" s="129" t="s">
        <v>55</v>
      </c>
      <c r="G27" s="129"/>
      <c r="H27" s="128"/>
      <c r="I27" s="128"/>
      <c r="J27" s="131">
        <f>J30</f>
        <v>3030</v>
      </c>
    </row>
    <row r="28" spans="1:14" ht="45.75" customHeight="1">
      <c r="A28" s="130" t="s">
        <v>191</v>
      </c>
      <c r="B28" s="128">
        <v>954</v>
      </c>
      <c r="C28" s="129" t="s">
        <v>43</v>
      </c>
      <c r="D28" s="129" t="s">
        <v>44</v>
      </c>
      <c r="E28" s="129" t="s">
        <v>106</v>
      </c>
      <c r="F28" s="129" t="s">
        <v>55</v>
      </c>
      <c r="G28" s="129" t="s">
        <v>43</v>
      </c>
      <c r="H28" s="128"/>
      <c r="I28" s="128"/>
      <c r="J28" s="131">
        <f>J29</f>
        <v>3030</v>
      </c>
      <c r="N28" s="177"/>
    </row>
    <row r="29" spans="1:10" ht="15.75">
      <c r="A29" s="130" t="s">
        <v>56</v>
      </c>
      <c r="B29" s="128">
        <v>954</v>
      </c>
      <c r="C29" s="129" t="s">
        <v>43</v>
      </c>
      <c r="D29" s="129" t="s">
        <v>44</v>
      </c>
      <c r="E29" s="129" t="s">
        <v>106</v>
      </c>
      <c r="F29" s="129" t="s">
        <v>55</v>
      </c>
      <c r="G29" s="129" t="s">
        <v>43</v>
      </c>
      <c r="H29" s="132">
        <v>11010</v>
      </c>
      <c r="I29" s="128"/>
      <c r="J29" s="131">
        <f>J30</f>
        <v>3030</v>
      </c>
    </row>
    <row r="30" spans="1:10" ht="47.25">
      <c r="A30" s="130" t="s">
        <v>192</v>
      </c>
      <c r="B30" s="128">
        <v>954</v>
      </c>
      <c r="C30" s="128" t="s">
        <v>43</v>
      </c>
      <c r="D30" s="128" t="s">
        <v>44</v>
      </c>
      <c r="E30" s="128">
        <v>54</v>
      </c>
      <c r="F30" s="128" t="s">
        <v>55</v>
      </c>
      <c r="G30" s="129" t="s">
        <v>43</v>
      </c>
      <c r="H30" s="132">
        <v>11010</v>
      </c>
      <c r="I30" s="128">
        <v>120</v>
      </c>
      <c r="J30" s="131">
        <f>2530+500</f>
        <v>3030</v>
      </c>
    </row>
    <row r="31" spans="1:10" ht="88.5" customHeight="1">
      <c r="A31" s="146" t="s">
        <v>18</v>
      </c>
      <c r="B31" s="128">
        <v>954</v>
      </c>
      <c r="C31" s="129" t="s">
        <v>43</v>
      </c>
      <c r="D31" s="129" t="s">
        <v>57</v>
      </c>
      <c r="E31" s="129"/>
      <c r="F31" s="129"/>
      <c r="G31" s="129"/>
      <c r="H31" s="128"/>
      <c r="I31" s="128"/>
      <c r="J31" s="112">
        <f>J32</f>
        <v>40539</v>
      </c>
    </row>
    <row r="32" spans="1:13" ht="54" customHeight="1">
      <c r="A32" s="130" t="s">
        <v>102</v>
      </c>
      <c r="B32" s="128">
        <v>954</v>
      </c>
      <c r="C32" s="129" t="s">
        <v>43</v>
      </c>
      <c r="D32" s="129" t="s">
        <v>57</v>
      </c>
      <c r="E32" s="129" t="s">
        <v>106</v>
      </c>
      <c r="F32" s="129"/>
      <c r="G32" s="129"/>
      <c r="H32" s="129"/>
      <c r="I32" s="128"/>
      <c r="J32" s="131">
        <f>J33</f>
        <v>40539</v>
      </c>
      <c r="L32" s="153"/>
      <c r="M32"/>
    </row>
    <row r="33" spans="1:13" ht="39" customHeight="1">
      <c r="A33" s="130" t="s">
        <v>54</v>
      </c>
      <c r="B33" s="128">
        <v>954</v>
      </c>
      <c r="C33" s="129" t="s">
        <v>43</v>
      </c>
      <c r="D33" s="129" t="s">
        <v>57</v>
      </c>
      <c r="E33" s="129" t="s">
        <v>106</v>
      </c>
      <c r="F33" s="129" t="s">
        <v>55</v>
      </c>
      <c r="G33" s="129"/>
      <c r="H33" s="128"/>
      <c r="I33" s="128"/>
      <c r="J33" s="131">
        <f>J35+J39+J41+J43+J45+J47</f>
        <v>40539</v>
      </c>
      <c r="L33" s="153"/>
      <c r="M33"/>
    </row>
    <row r="34" spans="1:14" ht="48" customHeight="1">
      <c r="A34" s="130" t="s">
        <v>191</v>
      </c>
      <c r="B34" s="128">
        <v>954</v>
      </c>
      <c r="C34" s="129" t="s">
        <v>43</v>
      </c>
      <c r="D34" s="129" t="s">
        <v>57</v>
      </c>
      <c r="E34" s="129" t="s">
        <v>106</v>
      </c>
      <c r="F34" s="129" t="s">
        <v>55</v>
      </c>
      <c r="G34" s="129" t="s">
        <v>43</v>
      </c>
      <c r="H34" s="128"/>
      <c r="I34" s="128"/>
      <c r="J34" s="131">
        <f>J35+J39+J41+J43+J45+J47</f>
        <v>40539</v>
      </c>
      <c r="L34" s="153"/>
      <c r="M34" s="178"/>
      <c r="N34" s="177"/>
    </row>
    <row r="35" spans="1:13" ht="31.5">
      <c r="A35" s="98" t="s">
        <v>58</v>
      </c>
      <c r="B35" s="107">
        <v>954</v>
      </c>
      <c r="C35" s="108" t="s">
        <v>43</v>
      </c>
      <c r="D35" s="108" t="s">
        <v>57</v>
      </c>
      <c r="E35" s="108" t="s">
        <v>106</v>
      </c>
      <c r="F35" s="108" t="s">
        <v>55</v>
      </c>
      <c r="G35" s="108" t="s">
        <v>43</v>
      </c>
      <c r="H35" s="121">
        <v>11040</v>
      </c>
      <c r="I35" s="107"/>
      <c r="J35" s="112">
        <f>J36+J37+J38</f>
        <v>38417</v>
      </c>
      <c r="L35" s="192"/>
      <c r="M35" s="50"/>
    </row>
    <row r="36" spans="1:13" ht="42.75" customHeight="1">
      <c r="A36" s="130" t="s">
        <v>192</v>
      </c>
      <c r="B36" s="128">
        <v>954</v>
      </c>
      <c r="C36" s="129" t="s">
        <v>43</v>
      </c>
      <c r="D36" s="129" t="s">
        <v>57</v>
      </c>
      <c r="E36" s="129" t="s">
        <v>106</v>
      </c>
      <c r="F36" s="129" t="s">
        <v>55</v>
      </c>
      <c r="G36" s="129" t="s">
        <v>43</v>
      </c>
      <c r="H36" s="132">
        <v>11040</v>
      </c>
      <c r="I36" s="128">
        <v>120</v>
      </c>
      <c r="J36" s="112">
        <f>26839+50+80+700+6335</f>
        <v>34004</v>
      </c>
      <c r="M36" s="177"/>
    </row>
    <row r="37" spans="1:10" ht="47.25">
      <c r="A37" s="130" t="s">
        <v>84</v>
      </c>
      <c r="B37" s="128">
        <v>954</v>
      </c>
      <c r="C37" s="129" t="s">
        <v>43</v>
      </c>
      <c r="D37" s="129" t="s">
        <v>57</v>
      </c>
      <c r="E37" s="129" t="s">
        <v>106</v>
      </c>
      <c r="F37" s="129" t="s">
        <v>55</v>
      </c>
      <c r="G37" s="129" t="s">
        <v>43</v>
      </c>
      <c r="H37" s="132">
        <v>11040</v>
      </c>
      <c r="I37" s="128">
        <v>240</v>
      </c>
      <c r="J37" s="112">
        <v>4072</v>
      </c>
    </row>
    <row r="38" spans="1:10" ht="15.75">
      <c r="A38" s="130" t="s">
        <v>59</v>
      </c>
      <c r="B38" s="128">
        <v>954</v>
      </c>
      <c r="C38" s="129" t="s">
        <v>43</v>
      </c>
      <c r="D38" s="129" t="s">
        <v>57</v>
      </c>
      <c r="E38" s="129" t="s">
        <v>106</v>
      </c>
      <c r="F38" s="129" t="s">
        <v>55</v>
      </c>
      <c r="G38" s="129" t="s">
        <v>43</v>
      </c>
      <c r="H38" s="132">
        <v>11040</v>
      </c>
      <c r="I38" s="128">
        <v>850</v>
      </c>
      <c r="J38" s="112">
        <f>300+40+1</f>
        <v>341</v>
      </c>
    </row>
    <row r="39" spans="1:13" ht="71.25" customHeight="1">
      <c r="A39" s="130" t="s">
        <v>112</v>
      </c>
      <c r="B39" s="128">
        <v>954</v>
      </c>
      <c r="C39" s="129" t="s">
        <v>43</v>
      </c>
      <c r="D39" s="129" t="s">
        <v>57</v>
      </c>
      <c r="E39" s="129" t="s">
        <v>106</v>
      </c>
      <c r="F39" s="129" t="s">
        <v>55</v>
      </c>
      <c r="G39" s="129" t="s">
        <v>43</v>
      </c>
      <c r="H39" s="132">
        <v>42010</v>
      </c>
      <c r="I39" s="128"/>
      <c r="J39" s="112">
        <f>J40</f>
        <v>692</v>
      </c>
      <c r="L39" s="153"/>
      <c r="M39"/>
    </row>
    <row r="40" spans="1:10" ht="15.75">
      <c r="A40" s="130" t="s">
        <v>80</v>
      </c>
      <c r="B40" s="128">
        <v>954</v>
      </c>
      <c r="C40" s="129" t="s">
        <v>43</v>
      </c>
      <c r="D40" s="129" t="s">
        <v>57</v>
      </c>
      <c r="E40" s="129" t="s">
        <v>106</v>
      </c>
      <c r="F40" s="129" t="s">
        <v>55</v>
      </c>
      <c r="G40" s="129" t="s">
        <v>43</v>
      </c>
      <c r="H40" s="132">
        <v>42010</v>
      </c>
      <c r="I40" s="128">
        <v>540</v>
      </c>
      <c r="J40" s="131">
        <v>692</v>
      </c>
    </row>
    <row r="41" spans="1:13" ht="80.25" customHeight="1">
      <c r="A41" s="133" t="s">
        <v>113</v>
      </c>
      <c r="B41" s="128">
        <v>954</v>
      </c>
      <c r="C41" s="129" t="s">
        <v>43</v>
      </c>
      <c r="D41" s="129" t="s">
        <v>57</v>
      </c>
      <c r="E41" s="129" t="s">
        <v>106</v>
      </c>
      <c r="F41" s="129" t="s">
        <v>55</v>
      </c>
      <c r="G41" s="129" t="s">
        <v>43</v>
      </c>
      <c r="H41" s="132">
        <v>42020</v>
      </c>
      <c r="I41" s="128"/>
      <c r="J41" s="112">
        <f>J42</f>
        <v>768</v>
      </c>
      <c r="L41" s="153"/>
      <c r="M41"/>
    </row>
    <row r="42" spans="1:10" ht="20.25" customHeight="1">
      <c r="A42" s="130" t="s">
        <v>80</v>
      </c>
      <c r="B42" s="128">
        <v>954</v>
      </c>
      <c r="C42" s="129" t="s">
        <v>43</v>
      </c>
      <c r="D42" s="129" t="s">
        <v>57</v>
      </c>
      <c r="E42" s="129" t="s">
        <v>106</v>
      </c>
      <c r="F42" s="129" t="s">
        <v>55</v>
      </c>
      <c r="G42" s="129" t="s">
        <v>43</v>
      </c>
      <c r="H42" s="132">
        <v>42020</v>
      </c>
      <c r="I42" s="128">
        <v>540</v>
      </c>
      <c r="J42" s="131">
        <v>768</v>
      </c>
    </row>
    <row r="43" spans="1:13" ht="51" customHeight="1">
      <c r="A43" s="130" t="s">
        <v>114</v>
      </c>
      <c r="B43" s="128">
        <v>954</v>
      </c>
      <c r="C43" s="129" t="s">
        <v>43</v>
      </c>
      <c r="D43" s="129" t="s">
        <v>57</v>
      </c>
      <c r="E43" s="129" t="s">
        <v>106</v>
      </c>
      <c r="F43" s="129" t="s">
        <v>55</v>
      </c>
      <c r="G43" s="129" t="s">
        <v>43</v>
      </c>
      <c r="H43" s="132">
        <v>42030</v>
      </c>
      <c r="I43" s="128"/>
      <c r="J43" s="112">
        <f>J44</f>
        <v>172</v>
      </c>
      <c r="L43" s="153"/>
      <c r="M43"/>
    </row>
    <row r="44" spans="1:10" ht="15.75">
      <c r="A44" s="130" t="s">
        <v>80</v>
      </c>
      <c r="B44" s="128">
        <v>954</v>
      </c>
      <c r="C44" s="129" t="s">
        <v>43</v>
      </c>
      <c r="D44" s="129" t="s">
        <v>57</v>
      </c>
      <c r="E44" s="129" t="s">
        <v>106</v>
      </c>
      <c r="F44" s="129" t="s">
        <v>55</v>
      </c>
      <c r="G44" s="129" t="s">
        <v>43</v>
      </c>
      <c r="H44" s="132">
        <v>42030</v>
      </c>
      <c r="I44" s="128">
        <v>540</v>
      </c>
      <c r="J44" s="131">
        <v>172</v>
      </c>
    </row>
    <row r="45" spans="1:13" ht="62.25" customHeight="1">
      <c r="A45" s="130" t="s">
        <v>116</v>
      </c>
      <c r="B45" s="128">
        <v>954</v>
      </c>
      <c r="C45" s="129" t="s">
        <v>43</v>
      </c>
      <c r="D45" s="129" t="s">
        <v>57</v>
      </c>
      <c r="E45" s="129" t="s">
        <v>106</v>
      </c>
      <c r="F45" s="129" t="s">
        <v>55</v>
      </c>
      <c r="G45" s="129" t="s">
        <v>43</v>
      </c>
      <c r="H45" s="132">
        <v>42040</v>
      </c>
      <c r="I45" s="128"/>
      <c r="J45" s="112">
        <f>J46</f>
        <v>187</v>
      </c>
      <c r="L45" s="153"/>
      <c r="M45"/>
    </row>
    <row r="46" spans="1:10" ht="15.75">
      <c r="A46" s="130" t="s">
        <v>80</v>
      </c>
      <c r="B46" s="128">
        <v>954</v>
      </c>
      <c r="C46" s="129" t="s">
        <v>43</v>
      </c>
      <c r="D46" s="129" t="s">
        <v>57</v>
      </c>
      <c r="E46" s="129" t="s">
        <v>106</v>
      </c>
      <c r="F46" s="129" t="s">
        <v>55</v>
      </c>
      <c r="G46" s="129" t="s">
        <v>43</v>
      </c>
      <c r="H46" s="132">
        <v>42040</v>
      </c>
      <c r="I46" s="128">
        <v>540</v>
      </c>
      <c r="J46" s="131">
        <v>187</v>
      </c>
    </row>
    <row r="47" spans="1:14" ht="110.25">
      <c r="A47" s="155" t="s">
        <v>196</v>
      </c>
      <c r="B47" s="128">
        <v>954</v>
      </c>
      <c r="C47" s="129" t="s">
        <v>43</v>
      </c>
      <c r="D47" s="129" t="s">
        <v>57</v>
      </c>
      <c r="E47" s="129" t="s">
        <v>106</v>
      </c>
      <c r="F47" s="129" t="s">
        <v>55</v>
      </c>
      <c r="G47" s="129" t="s">
        <v>43</v>
      </c>
      <c r="H47" s="132">
        <v>43010</v>
      </c>
      <c r="I47" s="128"/>
      <c r="J47" s="112">
        <f>J48</f>
        <v>303</v>
      </c>
      <c r="L47" s="153"/>
      <c r="M47" s="178"/>
      <c r="N47" s="177"/>
    </row>
    <row r="48" spans="1:13" ht="47.25">
      <c r="A48" s="155" t="s">
        <v>192</v>
      </c>
      <c r="B48" s="128">
        <v>954</v>
      </c>
      <c r="C48" s="129" t="s">
        <v>43</v>
      </c>
      <c r="D48" s="129" t="s">
        <v>57</v>
      </c>
      <c r="E48" s="129" t="s">
        <v>106</v>
      </c>
      <c r="F48" s="129" t="s">
        <v>55</v>
      </c>
      <c r="G48" s="129" t="s">
        <v>43</v>
      </c>
      <c r="H48" s="132">
        <v>43010</v>
      </c>
      <c r="I48" s="128">
        <v>120</v>
      </c>
      <c r="J48" s="131">
        <v>303</v>
      </c>
      <c r="M48" s="177"/>
    </row>
    <row r="49" spans="1:13" ht="31.5">
      <c r="A49" s="130" t="s">
        <v>163</v>
      </c>
      <c r="B49" s="128">
        <v>954</v>
      </c>
      <c r="C49" s="129" t="s">
        <v>43</v>
      </c>
      <c r="D49" s="129" t="s">
        <v>75</v>
      </c>
      <c r="E49" s="129"/>
      <c r="F49" s="129"/>
      <c r="G49" s="129"/>
      <c r="H49" s="132"/>
      <c r="I49" s="128"/>
      <c r="J49" s="112">
        <f aca="true" t="shared" si="0" ref="J49:J55">J50</f>
        <v>1026</v>
      </c>
      <c r="M49" s="177"/>
    </row>
    <row r="50" spans="1:13" ht="15.75">
      <c r="A50" s="130" t="s">
        <v>61</v>
      </c>
      <c r="B50" s="128">
        <v>954</v>
      </c>
      <c r="C50" s="129" t="s">
        <v>43</v>
      </c>
      <c r="D50" s="129" t="s">
        <v>75</v>
      </c>
      <c r="E50" s="129" t="s">
        <v>103</v>
      </c>
      <c r="F50" s="129"/>
      <c r="G50" s="129"/>
      <c r="H50" s="132"/>
      <c r="I50" s="128"/>
      <c r="J50" s="131">
        <f>J51+J55</f>
        <v>1026</v>
      </c>
      <c r="L50" s="153"/>
      <c r="M50"/>
    </row>
    <row r="51" spans="1:10" ht="31.5">
      <c r="A51" s="130" t="s">
        <v>151</v>
      </c>
      <c r="B51" s="128">
        <v>954</v>
      </c>
      <c r="C51" s="129" t="s">
        <v>43</v>
      </c>
      <c r="D51" s="129" t="s">
        <v>75</v>
      </c>
      <c r="E51" s="129" t="s">
        <v>103</v>
      </c>
      <c r="F51" s="129" t="s">
        <v>104</v>
      </c>
      <c r="G51" s="129"/>
      <c r="H51" s="132"/>
      <c r="I51" s="128"/>
      <c r="J51" s="131">
        <f t="shared" si="0"/>
        <v>1021</v>
      </c>
    </row>
    <row r="52" spans="1:10" ht="31.5">
      <c r="A52" s="130" t="s">
        <v>163</v>
      </c>
      <c r="B52" s="128">
        <v>954</v>
      </c>
      <c r="C52" s="129" t="s">
        <v>43</v>
      </c>
      <c r="D52" s="129" t="s">
        <v>75</v>
      </c>
      <c r="E52" s="129" t="s">
        <v>103</v>
      </c>
      <c r="F52" s="129" t="s">
        <v>104</v>
      </c>
      <c r="G52" s="129" t="s">
        <v>120</v>
      </c>
      <c r="H52" s="132"/>
      <c r="I52" s="128"/>
      <c r="J52" s="131">
        <f t="shared" si="0"/>
        <v>1021</v>
      </c>
    </row>
    <row r="53" spans="1:10" ht="31.5">
      <c r="A53" s="130" t="s">
        <v>176</v>
      </c>
      <c r="B53" s="128">
        <v>954</v>
      </c>
      <c r="C53" s="129" t="s">
        <v>43</v>
      </c>
      <c r="D53" s="129" t="s">
        <v>75</v>
      </c>
      <c r="E53" s="129" t="s">
        <v>103</v>
      </c>
      <c r="F53" s="129" t="s">
        <v>104</v>
      </c>
      <c r="G53" s="129" t="s">
        <v>120</v>
      </c>
      <c r="H53" s="132">
        <v>71020</v>
      </c>
      <c r="I53" s="128"/>
      <c r="J53" s="131">
        <f t="shared" si="0"/>
        <v>1021</v>
      </c>
    </row>
    <row r="54" spans="1:10" ht="47.25">
      <c r="A54" s="130" t="s">
        <v>84</v>
      </c>
      <c r="B54" s="128">
        <v>954</v>
      </c>
      <c r="C54" s="129" t="s">
        <v>43</v>
      </c>
      <c r="D54" s="129" t="s">
        <v>75</v>
      </c>
      <c r="E54" s="129" t="s">
        <v>103</v>
      </c>
      <c r="F54" s="129" t="s">
        <v>104</v>
      </c>
      <c r="G54" s="129" t="s">
        <v>120</v>
      </c>
      <c r="H54" s="132">
        <v>71020</v>
      </c>
      <c r="I54" s="128">
        <v>240</v>
      </c>
      <c r="J54" s="131">
        <v>1021</v>
      </c>
    </row>
    <row r="55" spans="1:10" ht="31.5">
      <c r="A55" s="130" t="s">
        <v>176</v>
      </c>
      <c r="B55" s="128">
        <v>954</v>
      </c>
      <c r="C55" s="129" t="s">
        <v>43</v>
      </c>
      <c r="D55" s="129" t="s">
        <v>75</v>
      </c>
      <c r="E55" s="129" t="s">
        <v>103</v>
      </c>
      <c r="F55" s="129" t="s">
        <v>104</v>
      </c>
      <c r="G55" s="129" t="s">
        <v>120</v>
      </c>
      <c r="H55" s="132" t="s">
        <v>187</v>
      </c>
      <c r="I55" s="128"/>
      <c r="J55" s="131">
        <f t="shared" si="0"/>
        <v>5</v>
      </c>
    </row>
    <row r="56" spans="1:10" ht="47.25">
      <c r="A56" s="130" t="s">
        <v>84</v>
      </c>
      <c r="B56" s="128">
        <v>954</v>
      </c>
      <c r="C56" s="129" t="s">
        <v>43</v>
      </c>
      <c r="D56" s="129" t="s">
        <v>75</v>
      </c>
      <c r="E56" s="129" t="s">
        <v>103</v>
      </c>
      <c r="F56" s="129" t="s">
        <v>104</v>
      </c>
      <c r="G56" s="129" t="s">
        <v>120</v>
      </c>
      <c r="H56" s="132" t="s">
        <v>187</v>
      </c>
      <c r="I56" s="128">
        <v>240</v>
      </c>
      <c r="J56" s="131">
        <v>5</v>
      </c>
    </row>
    <row r="57" spans="1:10" ht="15.75">
      <c r="A57" s="130" t="s">
        <v>19</v>
      </c>
      <c r="B57" s="128">
        <v>954</v>
      </c>
      <c r="C57" s="129" t="s">
        <v>43</v>
      </c>
      <c r="D57" s="129" t="s">
        <v>60</v>
      </c>
      <c r="E57" s="129"/>
      <c r="F57" s="129"/>
      <c r="G57" s="129"/>
      <c r="H57" s="128"/>
      <c r="I57" s="128"/>
      <c r="J57" s="112">
        <f>J58</f>
        <v>400</v>
      </c>
    </row>
    <row r="58" spans="1:10" ht="15.75">
      <c r="A58" s="130" t="s">
        <v>61</v>
      </c>
      <c r="B58" s="128">
        <v>954</v>
      </c>
      <c r="C58" s="129" t="s">
        <v>43</v>
      </c>
      <c r="D58" s="129" t="s">
        <v>60</v>
      </c>
      <c r="E58" s="129" t="s">
        <v>103</v>
      </c>
      <c r="F58" s="129"/>
      <c r="G58" s="129"/>
      <c r="H58" s="128"/>
      <c r="I58" s="128"/>
      <c r="J58" s="131">
        <f>J59</f>
        <v>400</v>
      </c>
    </row>
    <row r="59" spans="1:10" ht="31.5">
      <c r="A59" s="130" t="s">
        <v>151</v>
      </c>
      <c r="B59" s="128">
        <v>954</v>
      </c>
      <c r="C59" s="129" t="s">
        <v>43</v>
      </c>
      <c r="D59" s="129" t="s">
        <v>60</v>
      </c>
      <c r="E59" s="129" t="s">
        <v>103</v>
      </c>
      <c r="F59" s="129" t="s">
        <v>104</v>
      </c>
      <c r="G59" s="129"/>
      <c r="H59" s="129"/>
      <c r="I59" s="128"/>
      <c r="J59" s="131">
        <f>J60</f>
        <v>400</v>
      </c>
    </row>
    <row r="60" spans="1:10" ht="15.75">
      <c r="A60" s="130" t="s">
        <v>62</v>
      </c>
      <c r="B60" s="128">
        <v>954</v>
      </c>
      <c r="C60" s="129" t="s">
        <v>43</v>
      </c>
      <c r="D60" s="129" t="s">
        <v>60</v>
      </c>
      <c r="E60" s="129" t="s">
        <v>103</v>
      </c>
      <c r="F60" s="129" t="s">
        <v>104</v>
      </c>
      <c r="G60" s="129" t="s">
        <v>120</v>
      </c>
      <c r="H60" s="129" t="s">
        <v>134</v>
      </c>
      <c r="I60" s="128"/>
      <c r="J60" s="131">
        <f>J61</f>
        <v>400</v>
      </c>
    </row>
    <row r="61" spans="1:13" ht="15.75">
      <c r="A61" s="130" t="s">
        <v>63</v>
      </c>
      <c r="B61" s="128">
        <v>954</v>
      </c>
      <c r="C61" s="129" t="s">
        <v>43</v>
      </c>
      <c r="D61" s="129" t="s">
        <v>60</v>
      </c>
      <c r="E61" s="129" t="s">
        <v>103</v>
      </c>
      <c r="F61" s="129" t="s">
        <v>104</v>
      </c>
      <c r="G61" s="129" t="s">
        <v>120</v>
      </c>
      <c r="H61" s="129" t="s">
        <v>134</v>
      </c>
      <c r="I61" s="128">
        <v>870</v>
      </c>
      <c r="J61" s="131">
        <v>400</v>
      </c>
      <c r="L61" s="153"/>
      <c r="M61"/>
    </row>
    <row r="62" spans="1:13" ht="15.75">
      <c r="A62" s="130" t="s">
        <v>20</v>
      </c>
      <c r="B62" s="128">
        <v>954</v>
      </c>
      <c r="C62" s="129" t="s">
        <v>43</v>
      </c>
      <c r="D62" s="129" t="s">
        <v>64</v>
      </c>
      <c r="E62" s="129"/>
      <c r="F62" s="129"/>
      <c r="G62" s="129"/>
      <c r="H62" s="129"/>
      <c r="I62" s="128"/>
      <c r="J62" s="131">
        <f>J63</f>
        <v>1449</v>
      </c>
      <c r="L62" s="180"/>
      <c r="M62"/>
    </row>
    <row r="63" spans="1:13" ht="63">
      <c r="A63" s="130" t="s">
        <v>102</v>
      </c>
      <c r="B63" s="128">
        <v>954</v>
      </c>
      <c r="C63" s="129" t="s">
        <v>43</v>
      </c>
      <c r="D63" s="129" t="s">
        <v>64</v>
      </c>
      <c r="E63" s="129" t="s">
        <v>106</v>
      </c>
      <c r="F63" s="129"/>
      <c r="G63" s="129"/>
      <c r="H63" s="129"/>
      <c r="I63" s="128"/>
      <c r="J63" s="112">
        <f>J64+J76</f>
        <v>1449</v>
      </c>
      <c r="L63" s="153"/>
      <c r="M63"/>
    </row>
    <row r="64" spans="1:13" ht="47.25">
      <c r="A64" s="130" t="s">
        <v>65</v>
      </c>
      <c r="B64" s="128">
        <v>954</v>
      </c>
      <c r="C64" s="129" t="s">
        <v>43</v>
      </c>
      <c r="D64" s="129" t="s">
        <v>64</v>
      </c>
      <c r="E64" s="129" t="s">
        <v>106</v>
      </c>
      <c r="F64" s="129" t="s">
        <v>99</v>
      </c>
      <c r="G64" s="129"/>
      <c r="H64" s="129"/>
      <c r="I64" s="128"/>
      <c r="J64" s="131">
        <f>J65+J68+J73</f>
        <v>1445</v>
      </c>
      <c r="L64" s="153"/>
      <c r="M64"/>
    </row>
    <row r="65" spans="1:13" ht="47.25">
      <c r="A65" s="98" t="s">
        <v>135</v>
      </c>
      <c r="B65" s="107">
        <v>954</v>
      </c>
      <c r="C65" s="108" t="s">
        <v>43</v>
      </c>
      <c r="D65" s="108" t="s">
        <v>64</v>
      </c>
      <c r="E65" s="108" t="s">
        <v>106</v>
      </c>
      <c r="F65" s="108" t="s">
        <v>99</v>
      </c>
      <c r="G65" s="108" t="s">
        <v>43</v>
      </c>
      <c r="H65" s="108"/>
      <c r="I65" s="107"/>
      <c r="J65" s="112">
        <f>J66</f>
        <v>1015</v>
      </c>
      <c r="L65" s="153"/>
      <c r="M65"/>
    </row>
    <row r="66" spans="1:14" ht="47.25">
      <c r="A66" s="98" t="s">
        <v>195</v>
      </c>
      <c r="B66" s="107">
        <v>954</v>
      </c>
      <c r="C66" s="108" t="s">
        <v>43</v>
      </c>
      <c r="D66" s="108" t="s">
        <v>64</v>
      </c>
      <c r="E66" s="108" t="s">
        <v>106</v>
      </c>
      <c r="F66" s="108" t="s">
        <v>99</v>
      </c>
      <c r="G66" s="108" t="s">
        <v>43</v>
      </c>
      <c r="H66" s="108" t="s">
        <v>136</v>
      </c>
      <c r="I66" s="107"/>
      <c r="J66" s="112">
        <f>J67</f>
        <v>1015</v>
      </c>
      <c r="L66" s="153"/>
      <c r="M66" s="178"/>
      <c r="N66" s="177"/>
    </row>
    <row r="67" spans="1:10" ht="47.25">
      <c r="A67" s="98" t="s">
        <v>84</v>
      </c>
      <c r="B67" s="107">
        <v>954</v>
      </c>
      <c r="C67" s="108" t="s">
        <v>43</v>
      </c>
      <c r="D67" s="108" t="s">
        <v>64</v>
      </c>
      <c r="E67" s="108" t="s">
        <v>106</v>
      </c>
      <c r="F67" s="108" t="s">
        <v>99</v>
      </c>
      <c r="G67" s="108" t="s">
        <v>43</v>
      </c>
      <c r="H67" s="108" t="s">
        <v>136</v>
      </c>
      <c r="I67" s="107">
        <v>240</v>
      </c>
      <c r="J67" s="112">
        <f>600+15+200+200</f>
        <v>1015</v>
      </c>
    </row>
    <row r="68" spans="1:13" ht="69" customHeight="1">
      <c r="A68" s="98" t="s">
        <v>137</v>
      </c>
      <c r="B68" s="107">
        <v>954</v>
      </c>
      <c r="C68" s="108" t="s">
        <v>43</v>
      </c>
      <c r="D68" s="108" t="s">
        <v>64</v>
      </c>
      <c r="E68" s="108" t="s">
        <v>106</v>
      </c>
      <c r="F68" s="108" t="s">
        <v>99</v>
      </c>
      <c r="G68" s="108" t="s">
        <v>44</v>
      </c>
      <c r="H68" s="108"/>
      <c r="I68" s="107"/>
      <c r="J68" s="112">
        <f>J69+J71</f>
        <v>210</v>
      </c>
      <c r="L68" s="153"/>
      <c r="M68"/>
    </row>
    <row r="69" spans="1:14" ht="47.25">
      <c r="A69" s="130" t="s">
        <v>193</v>
      </c>
      <c r="B69" s="128">
        <v>954</v>
      </c>
      <c r="C69" s="129" t="s">
        <v>43</v>
      </c>
      <c r="D69" s="129" t="s">
        <v>64</v>
      </c>
      <c r="E69" s="129" t="s">
        <v>106</v>
      </c>
      <c r="F69" s="129" t="s">
        <v>99</v>
      </c>
      <c r="G69" s="129" t="s">
        <v>44</v>
      </c>
      <c r="H69" s="129" t="s">
        <v>138</v>
      </c>
      <c r="I69" s="128"/>
      <c r="J69" s="131">
        <f>J70</f>
        <v>200</v>
      </c>
      <c r="L69" s="153"/>
      <c r="M69" s="178"/>
      <c r="N69" s="177"/>
    </row>
    <row r="70" spans="1:10" ht="47.25">
      <c r="A70" s="130" t="s">
        <v>84</v>
      </c>
      <c r="B70" s="128">
        <v>954</v>
      </c>
      <c r="C70" s="129" t="s">
        <v>43</v>
      </c>
      <c r="D70" s="129" t="s">
        <v>64</v>
      </c>
      <c r="E70" s="129" t="s">
        <v>106</v>
      </c>
      <c r="F70" s="129" t="s">
        <v>99</v>
      </c>
      <c r="G70" s="129" t="s">
        <v>44</v>
      </c>
      <c r="H70" s="129" t="s">
        <v>138</v>
      </c>
      <c r="I70" s="128">
        <v>240</v>
      </c>
      <c r="J70" s="131">
        <v>200</v>
      </c>
    </row>
    <row r="71" spans="1:10" ht="63">
      <c r="A71" s="98" t="s">
        <v>190</v>
      </c>
      <c r="B71" s="128">
        <v>954</v>
      </c>
      <c r="C71" s="129" t="s">
        <v>43</v>
      </c>
      <c r="D71" s="129" t="s">
        <v>64</v>
      </c>
      <c r="E71" s="129" t="s">
        <v>106</v>
      </c>
      <c r="F71" s="129" t="s">
        <v>99</v>
      </c>
      <c r="G71" s="129" t="s">
        <v>44</v>
      </c>
      <c r="H71" s="129" t="s">
        <v>189</v>
      </c>
      <c r="I71" s="128"/>
      <c r="J71" s="131">
        <v>10</v>
      </c>
    </row>
    <row r="72" spans="1:13" ht="31.5">
      <c r="A72" s="98" t="s">
        <v>188</v>
      </c>
      <c r="B72" s="128">
        <v>954</v>
      </c>
      <c r="C72" s="129" t="s">
        <v>43</v>
      </c>
      <c r="D72" s="129" t="s">
        <v>64</v>
      </c>
      <c r="E72" s="129" t="s">
        <v>106</v>
      </c>
      <c r="F72" s="129" t="s">
        <v>99</v>
      </c>
      <c r="G72" s="129" t="s">
        <v>44</v>
      </c>
      <c r="H72" s="129" t="s">
        <v>189</v>
      </c>
      <c r="I72" s="128">
        <v>330</v>
      </c>
      <c r="J72" s="131">
        <v>10</v>
      </c>
      <c r="L72" s="153"/>
      <c r="M72" s="178"/>
    </row>
    <row r="73" spans="1:13" ht="47.25">
      <c r="A73" s="130" t="s">
        <v>158</v>
      </c>
      <c r="B73" s="128">
        <v>954</v>
      </c>
      <c r="C73" s="129" t="s">
        <v>43</v>
      </c>
      <c r="D73" s="129" t="s">
        <v>64</v>
      </c>
      <c r="E73" s="129" t="s">
        <v>106</v>
      </c>
      <c r="F73" s="129" t="s">
        <v>99</v>
      </c>
      <c r="G73" s="129" t="s">
        <v>66</v>
      </c>
      <c r="H73" s="129"/>
      <c r="I73" s="128"/>
      <c r="J73" s="131">
        <f>J74</f>
        <v>220</v>
      </c>
      <c r="L73" s="153"/>
      <c r="M73"/>
    </row>
    <row r="74" spans="1:13" ht="31.5">
      <c r="A74" s="130" t="s">
        <v>68</v>
      </c>
      <c r="B74" s="128">
        <v>954</v>
      </c>
      <c r="C74" s="129" t="s">
        <v>43</v>
      </c>
      <c r="D74" s="129" t="s">
        <v>64</v>
      </c>
      <c r="E74" s="129" t="s">
        <v>106</v>
      </c>
      <c r="F74" s="129" t="s">
        <v>99</v>
      </c>
      <c r="G74" s="129" t="s">
        <v>66</v>
      </c>
      <c r="H74" s="129" t="s">
        <v>142</v>
      </c>
      <c r="I74" s="128"/>
      <c r="J74" s="131">
        <f>J75</f>
        <v>220</v>
      </c>
      <c r="L74" s="153"/>
      <c r="M74"/>
    </row>
    <row r="75" spans="1:10" ht="47.25">
      <c r="A75" s="130" t="s">
        <v>84</v>
      </c>
      <c r="B75" s="128">
        <v>954</v>
      </c>
      <c r="C75" s="129" t="s">
        <v>43</v>
      </c>
      <c r="D75" s="129" t="s">
        <v>64</v>
      </c>
      <c r="E75" s="129" t="s">
        <v>106</v>
      </c>
      <c r="F75" s="129" t="s">
        <v>99</v>
      </c>
      <c r="G75" s="129" t="s">
        <v>66</v>
      </c>
      <c r="H75" s="129" t="s">
        <v>142</v>
      </c>
      <c r="I75" s="128">
        <v>240</v>
      </c>
      <c r="J75" s="131">
        <v>220</v>
      </c>
    </row>
    <row r="76" spans="1:13" ht="31.5">
      <c r="A76" s="130" t="s">
        <v>54</v>
      </c>
      <c r="B76" s="128">
        <v>954</v>
      </c>
      <c r="C76" s="129" t="s">
        <v>43</v>
      </c>
      <c r="D76" s="129" t="s">
        <v>64</v>
      </c>
      <c r="E76" s="129" t="s">
        <v>106</v>
      </c>
      <c r="F76" s="129" t="s">
        <v>55</v>
      </c>
      <c r="G76" s="129"/>
      <c r="H76" s="129"/>
      <c r="I76" s="128"/>
      <c r="J76" s="131">
        <f>J79</f>
        <v>4</v>
      </c>
      <c r="L76" s="153"/>
      <c r="M76"/>
    </row>
    <row r="77" spans="1:14" ht="63">
      <c r="A77" s="130" t="s">
        <v>191</v>
      </c>
      <c r="B77" s="128">
        <v>954</v>
      </c>
      <c r="C77" s="129" t="s">
        <v>43</v>
      </c>
      <c r="D77" s="129" t="s">
        <v>64</v>
      </c>
      <c r="E77" s="129" t="s">
        <v>106</v>
      </c>
      <c r="F77" s="129" t="s">
        <v>55</v>
      </c>
      <c r="G77" s="129" t="s">
        <v>43</v>
      </c>
      <c r="H77" s="129"/>
      <c r="I77" s="128"/>
      <c r="J77" s="131">
        <f>J78</f>
        <v>4</v>
      </c>
      <c r="L77" s="153"/>
      <c r="M77" s="178"/>
      <c r="N77" s="177"/>
    </row>
    <row r="78" spans="1:14" ht="78.75">
      <c r="A78" s="130" t="s">
        <v>204</v>
      </c>
      <c r="B78" s="128">
        <v>954</v>
      </c>
      <c r="C78" s="129" t="s">
        <v>43</v>
      </c>
      <c r="D78" s="129" t="s">
        <v>64</v>
      </c>
      <c r="E78" s="129" t="s">
        <v>106</v>
      </c>
      <c r="F78" s="129" t="s">
        <v>55</v>
      </c>
      <c r="G78" s="129" t="s">
        <v>43</v>
      </c>
      <c r="H78" s="129" t="s">
        <v>130</v>
      </c>
      <c r="I78" s="128"/>
      <c r="J78" s="131">
        <f>J79</f>
        <v>4</v>
      </c>
      <c r="L78" s="180"/>
      <c r="M78"/>
      <c r="N78" s="179"/>
    </row>
    <row r="79" spans="1:10" ht="47.25">
      <c r="A79" s="130" t="s">
        <v>84</v>
      </c>
      <c r="B79" s="128">
        <v>954</v>
      </c>
      <c r="C79" s="129" t="s">
        <v>43</v>
      </c>
      <c r="D79" s="129" t="s">
        <v>64</v>
      </c>
      <c r="E79" s="129" t="s">
        <v>106</v>
      </c>
      <c r="F79" s="129" t="s">
        <v>55</v>
      </c>
      <c r="G79" s="129" t="s">
        <v>43</v>
      </c>
      <c r="H79" s="129" t="s">
        <v>130</v>
      </c>
      <c r="I79" s="128">
        <v>240</v>
      </c>
      <c r="J79" s="131">
        <v>4</v>
      </c>
    </row>
    <row r="80" spans="1:10" ht="15.75">
      <c r="A80" s="130" t="s">
        <v>21</v>
      </c>
      <c r="B80" s="128">
        <v>954</v>
      </c>
      <c r="C80" s="129" t="s">
        <v>44</v>
      </c>
      <c r="D80" s="129" t="s">
        <v>120</v>
      </c>
      <c r="E80" s="129"/>
      <c r="F80" s="129"/>
      <c r="G80" s="129"/>
      <c r="H80" s="129"/>
      <c r="I80" s="128"/>
      <c r="J80" s="131">
        <f>J82</f>
        <v>466</v>
      </c>
    </row>
    <row r="81" spans="1:10" ht="31.5">
      <c r="A81" s="130" t="s">
        <v>22</v>
      </c>
      <c r="B81" s="128">
        <v>954</v>
      </c>
      <c r="C81" s="129" t="s">
        <v>44</v>
      </c>
      <c r="D81" s="129" t="s">
        <v>66</v>
      </c>
      <c r="E81" s="129"/>
      <c r="F81" s="129"/>
      <c r="G81" s="129"/>
      <c r="H81" s="129"/>
      <c r="I81" s="128"/>
      <c r="J81" s="131">
        <f>J82</f>
        <v>466</v>
      </c>
    </row>
    <row r="82" spans="1:13" ht="63">
      <c r="A82" s="130" t="s">
        <v>102</v>
      </c>
      <c r="B82" s="128">
        <v>954</v>
      </c>
      <c r="C82" s="129" t="s">
        <v>44</v>
      </c>
      <c r="D82" s="129" t="s">
        <v>66</v>
      </c>
      <c r="E82" s="129" t="s">
        <v>106</v>
      </c>
      <c r="F82" s="129"/>
      <c r="G82" s="129"/>
      <c r="H82" s="129"/>
      <c r="I82" s="128"/>
      <c r="J82" s="131">
        <f>J83</f>
        <v>466</v>
      </c>
      <c r="L82" s="153"/>
      <c r="M82"/>
    </row>
    <row r="83" spans="1:13" ht="31.5">
      <c r="A83" s="130" t="s">
        <v>54</v>
      </c>
      <c r="B83" s="128">
        <v>954</v>
      </c>
      <c r="C83" s="129" t="s">
        <v>44</v>
      </c>
      <c r="D83" s="129" t="s">
        <v>66</v>
      </c>
      <c r="E83" s="129" t="s">
        <v>106</v>
      </c>
      <c r="F83" s="129" t="s">
        <v>55</v>
      </c>
      <c r="G83" s="129"/>
      <c r="H83" s="129"/>
      <c r="I83" s="128"/>
      <c r="J83" s="131">
        <f>J85</f>
        <v>466</v>
      </c>
      <c r="L83" s="153"/>
      <c r="M83"/>
    </row>
    <row r="84" spans="1:14" ht="63">
      <c r="A84" s="130" t="s">
        <v>191</v>
      </c>
      <c r="B84" s="128">
        <v>954</v>
      </c>
      <c r="C84" s="129" t="s">
        <v>44</v>
      </c>
      <c r="D84" s="129" t="s">
        <v>66</v>
      </c>
      <c r="E84" s="129" t="s">
        <v>106</v>
      </c>
      <c r="F84" s="129" t="s">
        <v>55</v>
      </c>
      <c r="G84" s="129" t="s">
        <v>43</v>
      </c>
      <c r="H84" s="129"/>
      <c r="I84" s="128"/>
      <c r="J84" s="131">
        <f>J85</f>
        <v>466</v>
      </c>
      <c r="L84" s="153"/>
      <c r="M84" s="178"/>
      <c r="N84" s="177"/>
    </row>
    <row r="85" spans="1:14" ht="47.25">
      <c r="A85" s="130" t="s">
        <v>199</v>
      </c>
      <c r="B85" s="128">
        <v>954</v>
      </c>
      <c r="C85" s="129" t="s">
        <v>44</v>
      </c>
      <c r="D85" s="129" t="s">
        <v>66</v>
      </c>
      <c r="E85" s="129" t="s">
        <v>106</v>
      </c>
      <c r="F85" s="129" t="s">
        <v>55</v>
      </c>
      <c r="G85" s="129" t="s">
        <v>43</v>
      </c>
      <c r="H85" s="129" t="s">
        <v>129</v>
      </c>
      <c r="I85" s="128"/>
      <c r="J85" s="131">
        <f>J86</f>
        <v>466</v>
      </c>
      <c r="L85" s="153"/>
      <c r="M85" s="178"/>
      <c r="N85" s="177"/>
    </row>
    <row r="86" spans="1:13" ht="47.25">
      <c r="A86" s="130" t="s">
        <v>192</v>
      </c>
      <c r="B86" s="128">
        <v>954</v>
      </c>
      <c r="C86" s="129" t="s">
        <v>44</v>
      </c>
      <c r="D86" s="129" t="s">
        <v>66</v>
      </c>
      <c r="E86" s="129" t="s">
        <v>106</v>
      </c>
      <c r="F86" s="129" t="s">
        <v>55</v>
      </c>
      <c r="G86" s="129" t="s">
        <v>43</v>
      </c>
      <c r="H86" s="129" t="s">
        <v>129</v>
      </c>
      <c r="I86" s="128">
        <v>120</v>
      </c>
      <c r="J86" s="131">
        <v>466</v>
      </c>
      <c r="M86" s="177"/>
    </row>
    <row r="87" spans="1:13" ht="35.25" customHeight="1">
      <c r="A87" s="130" t="s">
        <v>23</v>
      </c>
      <c r="B87" s="128">
        <v>954</v>
      </c>
      <c r="C87" s="129" t="s">
        <v>66</v>
      </c>
      <c r="D87" s="129" t="s">
        <v>120</v>
      </c>
      <c r="E87" s="129"/>
      <c r="F87" s="129"/>
      <c r="G87" s="129"/>
      <c r="H87" s="129"/>
      <c r="I87" s="128"/>
      <c r="J87" s="131">
        <f>J88+J94</f>
        <v>1000</v>
      </c>
      <c r="M87" s="179"/>
    </row>
    <row r="88" spans="1:10" ht="15.75">
      <c r="A88" s="130" t="s">
        <v>24</v>
      </c>
      <c r="B88" s="128">
        <v>954</v>
      </c>
      <c r="C88" s="129" t="s">
        <v>66</v>
      </c>
      <c r="D88" s="129" t="s">
        <v>67</v>
      </c>
      <c r="E88" s="129"/>
      <c r="F88" s="129"/>
      <c r="G88" s="129"/>
      <c r="H88" s="129"/>
      <c r="I88" s="128"/>
      <c r="J88" s="131">
        <f>J92</f>
        <v>400</v>
      </c>
    </row>
    <row r="89" spans="1:13" ht="63">
      <c r="A89" s="130" t="s">
        <v>102</v>
      </c>
      <c r="B89" s="128">
        <v>954</v>
      </c>
      <c r="C89" s="129" t="s">
        <v>66</v>
      </c>
      <c r="D89" s="129" t="s">
        <v>67</v>
      </c>
      <c r="E89" s="129" t="s">
        <v>106</v>
      </c>
      <c r="F89" s="129"/>
      <c r="G89" s="129"/>
      <c r="H89" s="129"/>
      <c r="I89" s="128"/>
      <c r="J89" s="131">
        <f>J92</f>
        <v>400</v>
      </c>
      <c r="L89" s="153"/>
      <c r="M89"/>
    </row>
    <row r="90" spans="1:13" ht="47.25">
      <c r="A90" s="130" t="s">
        <v>65</v>
      </c>
      <c r="B90" s="128">
        <v>954</v>
      </c>
      <c r="C90" s="129" t="s">
        <v>66</v>
      </c>
      <c r="D90" s="129" t="s">
        <v>67</v>
      </c>
      <c r="E90" s="129" t="s">
        <v>106</v>
      </c>
      <c r="F90" s="129" t="s">
        <v>99</v>
      </c>
      <c r="G90" s="129"/>
      <c r="H90" s="129"/>
      <c r="I90" s="128"/>
      <c r="J90" s="131">
        <f>J92</f>
        <v>400</v>
      </c>
      <c r="L90" s="153"/>
      <c r="M90"/>
    </row>
    <row r="91" spans="1:13" ht="47.25">
      <c r="A91" s="98" t="s">
        <v>158</v>
      </c>
      <c r="B91" s="107">
        <v>954</v>
      </c>
      <c r="C91" s="108" t="s">
        <v>66</v>
      </c>
      <c r="D91" s="108" t="s">
        <v>67</v>
      </c>
      <c r="E91" s="108" t="s">
        <v>106</v>
      </c>
      <c r="F91" s="108" t="s">
        <v>99</v>
      </c>
      <c r="G91" s="108" t="s">
        <v>66</v>
      </c>
      <c r="H91" s="108"/>
      <c r="I91" s="107"/>
      <c r="J91" s="112">
        <f>J92</f>
        <v>400</v>
      </c>
      <c r="L91" s="153"/>
      <c r="M91"/>
    </row>
    <row r="92" spans="1:13" ht="31.5">
      <c r="A92" s="130" t="s">
        <v>68</v>
      </c>
      <c r="B92" s="128">
        <v>954</v>
      </c>
      <c r="C92" s="129" t="s">
        <v>66</v>
      </c>
      <c r="D92" s="129" t="s">
        <v>67</v>
      </c>
      <c r="E92" s="129" t="s">
        <v>106</v>
      </c>
      <c r="F92" s="129" t="s">
        <v>99</v>
      </c>
      <c r="G92" s="129" t="s">
        <v>66</v>
      </c>
      <c r="H92" s="129" t="s">
        <v>142</v>
      </c>
      <c r="I92" s="128"/>
      <c r="J92" s="131">
        <f>J93</f>
        <v>400</v>
      </c>
      <c r="L92" s="153"/>
      <c r="M92"/>
    </row>
    <row r="93" spans="1:13" ht="47.25">
      <c r="A93" s="181" t="s">
        <v>194</v>
      </c>
      <c r="B93" s="128">
        <v>954</v>
      </c>
      <c r="C93" s="129" t="s">
        <v>66</v>
      </c>
      <c r="D93" s="129" t="s">
        <v>67</v>
      </c>
      <c r="E93" s="129" t="s">
        <v>106</v>
      </c>
      <c r="F93" s="129" t="s">
        <v>99</v>
      </c>
      <c r="G93" s="129" t="s">
        <v>66</v>
      </c>
      <c r="H93" s="129" t="s">
        <v>142</v>
      </c>
      <c r="I93" s="128">
        <v>630</v>
      </c>
      <c r="J93" s="131">
        <v>400</v>
      </c>
      <c r="M93" s="177"/>
    </row>
    <row r="94" spans="1:10" ht="47.25">
      <c r="A94" s="130" t="s">
        <v>70</v>
      </c>
      <c r="B94" s="128">
        <v>954</v>
      </c>
      <c r="C94" s="129" t="s">
        <v>66</v>
      </c>
      <c r="D94" s="129" t="s">
        <v>72</v>
      </c>
      <c r="E94" s="129"/>
      <c r="F94" s="129"/>
      <c r="G94" s="129"/>
      <c r="H94" s="129"/>
      <c r="I94" s="128"/>
      <c r="J94" s="131">
        <f>J99</f>
        <v>600</v>
      </c>
    </row>
    <row r="95" spans="1:13" ht="63">
      <c r="A95" s="130" t="s">
        <v>102</v>
      </c>
      <c r="B95" s="128">
        <v>954</v>
      </c>
      <c r="C95" s="129" t="s">
        <v>66</v>
      </c>
      <c r="D95" s="129" t="s">
        <v>72</v>
      </c>
      <c r="E95" s="129" t="s">
        <v>106</v>
      </c>
      <c r="F95" s="129"/>
      <c r="G95" s="129"/>
      <c r="H95" s="129"/>
      <c r="I95" s="128"/>
      <c r="J95" s="131">
        <f>J99</f>
        <v>600</v>
      </c>
      <c r="L95" s="153"/>
      <c r="M95"/>
    </row>
    <row r="96" spans="1:13" ht="47.25">
      <c r="A96" s="130" t="s">
        <v>65</v>
      </c>
      <c r="B96" s="128">
        <v>954</v>
      </c>
      <c r="C96" s="129" t="s">
        <v>66</v>
      </c>
      <c r="D96" s="129" t="s">
        <v>72</v>
      </c>
      <c r="E96" s="129" t="s">
        <v>106</v>
      </c>
      <c r="F96" s="129" t="s">
        <v>99</v>
      </c>
      <c r="G96" s="129"/>
      <c r="H96" s="129"/>
      <c r="I96" s="128"/>
      <c r="J96" s="131">
        <f>J99</f>
        <v>600</v>
      </c>
      <c r="L96" s="153"/>
      <c r="M96"/>
    </row>
    <row r="97" spans="1:13" ht="47.25">
      <c r="A97" s="98" t="s">
        <v>158</v>
      </c>
      <c r="B97" s="107">
        <v>954</v>
      </c>
      <c r="C97" s="108" t="s">
        <v>66</v>
      </c>
      <c r="D97" s="108" t="s">
        <v>72</v>
      </c>
      <c r="E97" s="108" t="s">
        <v>106</v>
      </c>
      <c r="F97" s="108" t="s">
        <v>99</v>
      </c>
      <c r="G97" s="108" t="s">
        <v>66</v>
      </c>
      <c r="H97" s="108"/>
      <c r="I97" s="107"/>
      <c r="J97" s="112">
        <f>J98</f>
        <v>600</v>
      </c>
      <c r="L97" s="153"/>
      <c r="M97"/>
    </row>
    <row r="98" spans="1:13" ht="62.25" customHeight="1">
      <c r="A98" s="130" t="s">
        <v>69</v>
      </c>
      <c r="B98" s="128">
        <v>954</v>
      </c>
      <c r="C98" s="129" t="s">
        <v>66</v>
      </c>
      <c r="D98" s="129" t="s">
        <v>72</v>
      </c>
      <c r="E98" s="129" t="s">
        <v>106</v>
      </c>
      <c r="F98" s="129" t="s">
        <v>99</v>
      </c>
      <c r="G98" s="129" t="s">
        <v>66</v>
      </c>
      <c r="H98" s="129" t="s">
        <v>143</v>
      </c>
      <c r="I98" s="128"/>
      <c r="J98" s="131">
        <f>J99</f>
        <v>600</v>
      </c>
      <c r="L98" s="153"/>
      <c r="M98"/>
    </row>
    <row r="99" spans="1:13" ht="47.25">
      <c r="A99" s="181" t="s">
        <v>194</v>
      </c>
      <c r="B99" s="128">
        <v>954</v>
      </c>
      <c r="C99" s="129" t="s">
        <v>66</v>
      </c>
      <c r="D99" s="129" t="s">
        <v>72</v>
      </c>
      <c r="E99" s="129" t="s">
        <v>106</v>
      </c>
      <c r="F99" s="129" t="s">
        <v>99</v>
      </c>
      <c r="G99" s="129" t="s">
        <v>66</v>
      </c>
      <c r="H99" s="129" t="s">
        <v>143</v>
      </c>
      <c r="I99" s="128">
        <v>630</v>
      </c>
      <c r="J99" s="131">
        <v>600</v>
      </c>
      <c r="M99" s="177"/>
    </row>
    <row r="100" spans="1:10" ht="15.75">
      <c r="A100" s="128" t="s">
        <v>25</v>
      </c>
      <c r="B100" s="128">
        <v>954</v>
      </c>
      <c r="C100" s="129" t="s">
        <v>57</v>
      </c>
      <c r="D100" s="129" t="s">
        <v>120</v>
      </c>
      <c r="E100" s="129"/>
      <c r="F100" s="129"/>
      <c r="G100" s="129"/>
      <c r="H100" s="129"/>
      <c r="I100" s="128"/>
      <c r="J100" s="131">
        <f>J103+J113</f>
        <v>13239</v>
      </c>
    </row>
    <row r="101" spans="1:10" ht="15.75">
      <c r="A101" s="128" t="s">
        <v>26</v>
      </c>
      <c r="B101" s="128">
        <v>954</v>
      </c>
      <c r="C101" s="129" t="s">
        <v>57</v>
      </c>
      <c r="D101" s="129" t="s">
        <v>73</v>
      </c>
      <c r="E101" s="129"/>
      <c r="F101" s="129"/>
      <c r="G101" s="129"/>
      <c r="H101" s="129"/>
      <c r="I101" s="128"/>
      <c r="J101" s="131">
        <f>J102</f>
        <v>13209</v>
      </c>
    </row>
    <row r="102" spans="1:10" ht="63">
      <c r="A102" s="98" t="s">
        <v>102</v>
      </c>
      <c r="B102" s="107">
        <v>954</v>
      </c>
      <c r="C102" s="108" t="s">
        <v>57</v>
      </c>
      <c r="D102" s="108" t="s">
        <v>73</v>
      </c>
      <c r="E102" s="108" t="s">
        <v>106</v>
      </c>
      <c r="F102" s="108"/>
      <c r="G102" s="108"/>
      <c r="H102" s="108"/>
      <c r="I102" s="107"/>
      <c r="J102" s="112">
        <f>J103</f>
        <v>13209</v>
      </c>
    </row>
    <row r="103" spans="1:10" ht="31.5">
      <c r="A103" s="130" t="s">
        <v>93</v>
      </c>
      <c r="B103" s="128">
        <v>954</v>
      </c>
      <c r="C103" s="129" t="s">
        <v>57</v>
      </c>
      <c r="D103" s="129" t="s">
        <v>73</v>
      </c>
      <c r="E103" s="129" t="s">
        <v>106</v>
      </c>
      <c r="F103" s="129" t="s">
        <v>100</v>
      </c>
      <c r="G103" s="129"/>
      <c r="H103" s="129"/>
      <c r="I103" s="128"/>
      <c r="J103" s="131">
        <f>J105+J109+J107+J111</f>
        <v>13209</v>
      </c>
    </row>
    <row r="104" spans="1:10" ht="31.5">
      <c r="A104" s="130" t="s">
        <v>119</v>
      </c>
      <c r="B104" s="128">
        <v>954</v>
      </c>
      <c r="C104" s="129" t="s">
        <v>57</v>
      </c>
      <c r="D104" s="129" t="s">
        <v>73</v>
      </c>
      <c r="E104" s="129" t="s">
        <v>106</v>
      </c>
      <c r="F104" s="129" t="s">
        <v>100</v>
      </c>
      <c r="G104" s="129" t="s">
        <v>44</v>
      </c>
      <c r="H104" s="129"/>
      <c r="I104" s="128"/>
      <c r="J104" s="131">
        <f>J105+J107+J109+J111</f>
        <v>13209</v>
      </c>
    </row>
    <row r="105" spans="1:10" ht="31.5" customHeight="1">
      <c r="A105" s="130" t="s">
        <v>98</v>
      </c>
      <c r="B105" s="128">
        <v>954</v>
      </c>
      <c r="C105" s="129" t="s">
        <v>57</v>
      </c>
      <c r="D105" s="129" t="s">
        <v>73</v>
      </c>
      <c r="E105" s="129" t="s">
        <v>106</v>
      </c>
      <c r="F105" s="129" t="s">
        <v>100</v>
      </c>
      <c r="G105" s="129" t="s">
        <v>44</v>
      </c>
      <c r="H105" s="129" t="s">
        <v>121</v>
      </c>
      <c r="I105" s="128"/>
      <c r="J105" s="131">
        <f>J106</f>
        <v>7481</v>
      </c>
    </row>
    <row r="106" spans="1:10" ht="47.25">
      <c r="A106" s="130" t="s">
        <v>84</v>
      </c>
      <c r="B106" s="128">
        <v>954</v>
      </c>
      <c r="C106" s="129" t="s">
        <v>57</v>
      </c>
      <c r="D106" s="129" t="s">
        <v>73</v>
      </c>
      <c r="E106" s="129" t="s">
        <v>106</v>
      </c>
      <c r="F106" s="129" t="s">
        <v>100</v>
      </c>
      <c r="G106" s="129" t="s">
        <v>44</v>
      </c>
      <c r="H106" s="129" t="s">
        <v>121</v>
      </c>
      <c r="I106" s="128">
        <v>240</v>
      </c>
      <c r="J106" s="131">
        <v>7481</v>
      </c>
    </row>
    <row r="107" spans="1:10" ht="31.5">
      <c r="A107" s="130" t="s">
        <v>98</v>
      </c>
      <c r="B107" s="128">
        <v>954</v>
      </c>
      <c r="C107" s="129" t="s">
        <v>57</v>
      </c>
      <c r="D107" s="129" t="s">
        <v>73</v>
      </c>
      <c r="E107" s="129" t="s">
        <v>106</v>
      </c>
      <c r="F107" s="129" t="s">
        <v>100</v>
      </c>
      <c r="G107" s="129" t="s">
        <v>44</v>
      </c>
      <c r="H107" s="129" t="s">
        <v>122</v>
      </c>
      <c r="I107" s="128"/>
      <c r="J107" s="131">
        <f>J108</f>
        <v>1316</v>
      </c>
    </row>
    <row r="108" spans="1:10" ht="47.25">
      <c r="A108" s="130" t="s">
        <v>84</v>
      </c>
      <c r="B108" s="128">
        <v>954</v>
      </c>
      <c r="C108" s="129" t="s">
        <v>57</v>
      </c>
      <c r="D108" s="129" t="s">
        <v>73</v>
      </c>
      <c r="E108" s="129" t="s">
        <v>106</v>
      </c>
      <c r="F108" s="129" t="s">
        <v>100</v>
      </c>
      <c r="G108" s="129" t="s">
        <v>44</v>
      </c>
      <c r="H108" s="129" t="s">
        <v>122</v>
      </c>
      <c r="I108" s="128">
        <v>240</v>
      </c>
      <c r="J108" s="131">
        <v>1316</v>
      </c>
    </row>
    <row r="109" spans="1:10" ht="31.5">
      <c r="A109" s="130" t="s">
        <v>98</v>
      </c>
      <c r="B109" s="128">
        <v>954</v>
      </c>
      <c r="C109" s="129" t="s">
        <v>57</v>
      </c>
      <c r="D109" s="129" t="s">
        <v>73</v>
      </c>
      <c r="E109" s="129" t="s">
        <v>106</v>
      </c>
      <c r="F109" s="129" t="s">
        <v>100</v>
      </c>
      <c r="G109" s="129" t="s">
        <v>44</v>
      </c>
      <c r="H109" s="129" t="s">
        <v>123</v>
      </c>
      <c r="I109" s="128"/>
      <c r="J109" s="131">
        <f>J110</f>
        <v>4018</v>
      </c>
    </row>
    <row r="110" spans="1:12" ht="48.75" customHeight="1">
      <c r="A110" s="130" t="s">
        <v>84</v>
      </c>
      <c r="B110" s="128">
        <v>954</v>
      </c>
      <c r="C110" s="129" t="s">
        <v>57</v>
      </c>
      <c r="D110" s="129" t="s">
        <v>73</v>
      </c>
      <c r="E110" s="129" t="s">
        <v>106</v>
      </c>
      <c r="F110" s="129" t="s">
        <v>100</v>
      </c>
      <c r="G110" s="129" t="s">
        <v>44</v>
      </c>
      <c r="H110" s="129" t="s">
        <v>123</v>
      </c>
      <c r="I110" s="128">
        <v>240</v>
      </c>
      <c r="J110" s="131">
        <v>4018</v>
      </c>
      <c r="L110" s="122"/>
    </row>
    <row r="111" spans="1:10" ht="31.5">
      <c r="A111" s="130" t="s">
        <v>98</v>
      </c>
      <c r="B111" s="128">
        <v>954</v>
      </c>
      <c r="C111" s="129" t="s">
        <v>57</v>
      </c>
      <c r="D111" s="129" t="s">
        <v>73</v>
      </c>
      <c r="E111" s="129" t="s">
        <v>106</v>
      </c>
      <c r="F111" s="129" t="s">
        <v>100</v>
      </c>
      <c r="G111" s="129" t="s">
        <v>44</v>
      </c>
      <c r="H111" s="129" t="s">
        <v>164</v>
      </c>
      <c r="I111" s="128"/>
      <c r="J111" s="131">
        <f>J112</f>
        <v>394</v>
      </c>
    </row>
    <row r="112" spans="1:10" ht="47.25">
      <c r="A112" s="130" t="s">
        <v>84</v>
      </c>
      <c r="B112" s="128">
        <v>954</v>
      </c>
      <c r="C112" s="129" t="s">
        <v>57</v>
      </c>
      <c r="D112" s="129" t="s">
        <v>73</v>
      </c>
      <c r="E112" s="129" t="s">
        <v>106</v>
      </c>
      <c r="F112" s="129" t="s">
        <v>100</v>
      </c>
      <c r="G112" s="129" t="s">
        <v>44</v>
      </c>
      <c r="H112" s="129" t="s">
        <v>164</v>
      </c>
      <c r="I112" s="128">
        <v>240</v>
      </c>
      <c r="J112" s="131">
        <v>394</v>
      </c>
    </row>
    <row r="113" spans="1:10" ht="31.5">
      <c r="A113" s="130" t="s">
        <v>178</v>
      </c>
      <c r="B113" s="128">
        <v>954</v>
      </c>
      <c r="C113" s="129" t="s">
        <v>57</v>
      </c>
      <c r="D113" s="129" t="s">
        <v>170</v>
      </c>
      <c r="E113" s="129"/>
      <c r="F113" s="129"/>
      <c r="G113" s="129"/>
      <c r="H113" s="129"/>
      <c r="I113" s="128"/>
      <c r="J113" s="131">
        <f>J114</f>
        <v>30</v>
      </c>
    </row>
    <row r="114" spans="1:10" ht="51.75" customHeight="1">
      <c r="A114" s="130" t="s">
        <v>102</v>
      </c>
      <c r="B114" s="128">
        <v>954</v>
      </c>
      <c r="C114" s="129" t="s">
        <v>57</v>
      </c>
      <c r="D114" s="129" t="s">
        <v>170</v>
      </c>
      <c r="E114" s="129" t="s">
        <v>106</v>
      </c>
      <c r="F114" s="129"/>
      <c r="G114" s="129"/>
      <c r="H114" s="129"/>
      <c r="I114" s="128"/>
      <c r="J114" s="131">
        <f>J115</f>
        <v>30</v>
      </c>
    </row>
    <row r="115" spans="1:10" ht="47.25">
      <c r="A115" s="130" t="s">
        <v>65</v>
      </c>
      <c r="B115" s="128">
        <v>954</v>
      </c>
      <c r="C115" s="129" t="s">
        <v>57</v>
      </c>
      <c r="D115" s="129" t="s">
        <v>170</v>
      </c>
      <c r="E115" s="129" t="s">
        <v>106</v>
      </c>
      <c r="F115" s="129" t="s">
        <v>99</v>
      </c>
      <c r="G115" s="129"/>
      <c r="H115" s="129"/>
      <c r="I115" s="128"/>
      <c r="J115" s="131">
        <f>J116</f>
        <v>30</v>
      </c>
    </row>
    <row r="116" spans="1:10" ht="50.25" customHeight="1">
      <c r="A116" s="130" t="s">
        <v>139</v>
      </c>
      <c r="B116" s="128">
        <v>954</v>
      </c>
      <c r="C116" s="129" t="s">
        <v>57</v>
      </c>
      <c r="D116" s="129" t="s">
        <v>170</v>
      </c>
      <c r="E116" s="129" t="s">
        <v>106</v>
      </c>
      <c r="F116" s="129" t="s">
        <v>99</v>
      </c>
      <c r="G116" s="129" t="s">
        <v>57</v>
      </c>
      <c r="H116" s="129"/>
      <c r="I116" s="128"/>
      <c r="J116" s="131">
        <f>J117</f>
        <v>30</v>
      </c>
    </row>
    <row r="117" spans="1:10" ht="33" customHeight="1">
      <c r="A117" s="130" t="s">
        <v>140</v>
      </c>
      <c r="B117" s="128">
        <v>954</v>
      </c>
      <c r="C117" s="129" t="s">
        <v>57</v>
      </c>
      <c r="D117" s="129" t="s">
        <v>170</v>
      </c>
      <c r="E117" s="129" t="s">
        <v>106</v>
      </c>
      <c r="F117" s="129" t="s">
        <v>99</v>
      </c>
      <c r="G117" s="129" t="s">
        <v>57</v>
      </c>
      <c r="H117" s="129" t="s">
        <v>141</v>
      </c>
      <c r="I117" s="128"/>
      <c r="J117" s="131">
        <f>J118</f>
        <v>30</v>
      </c>
    </row>
    <row r="118" spans="1:10" ht="51" customHeight="1">
      <c r="A118" s="130" t="s">
        <v>84</v>
      </c>
      <c r="B118" s="128">
        <v>954</v>
      </c>
      <c r="C118" s="129" t="s">
        <v>57</v>
      </c>
      <c r="D118" s="129" t="s">
        <v>170</v>
      </c>
      <c r="E118" s="129" t="s">
        <v>106</v>
      </c>
      <c r="F118" s="129" t="s">
        <v>99</v>
      </c>
      <c r="G118" s="129" t="s">
        <v>57</v>
      </c>
      <c r="H118" s="129" t="s">
        <v>141</v>
      </c>
      <c r="I118" s="128">
        <v>240</v>
      </c>
      <c r="J118" s="131">
        <v>30</v>
      </c>
    </row>
    <row r="119" spans="1:10" ht="15.75">
      <c r="A119" s="130" t="s">
        <v>27</v>
      </c>
      <c r="B119" s="128">
        <v>954</v>
      </c>
      <c r="C119" s="129" t="s">
        <v>74</v>
      </c>
      <c r="D119" s="129" t="s">
        <v>120</v>
      </c>
      <c r="E119" s="129"/>
      <c r="F119" s="129"/>
      <c r="G119" s="129"/>
      <c r="H119" s="129"/>
      <c r="I119" s="128"/>
      <c r="J119" s="131">
        <f>J128+J138+J120</f>
        <v>12474</v>
      </c>
    </row>
    <row r="120" spans="1:10" ht="15.75">
      <c r="A120" s="130" t="s">
        <v>161</v>
      </c>
      <c r="B120" s="128">
        <v>954</v>
      </c>
      <c r="C120" s="129" t="s">
        <v>74</v>
      </c>
      <c r="D120" s="129" t="s">
        <v>43</v>
      </c>
      <c r="E120" s="129"/>
      <c r="F120" s="129"/>
      <c r="G120" s="129"/>
      <c r="H120" s="129"/>
      <c r="I120" s="128"/>
      <c r="J120" s="131">
        <f>J121</f>
        <v>3897</v>
      </c>
    </row>
    <row r="121" spans="1:13" ht="63">
      <c r="A121" s="130" t="s">
        <v>102</v>
      </c>
      <c r="B121" s="128">
        <v>954</v>
      </c>
      <c r="C121" s="129" t="s">
        <v>74</v>
      </c>
      <c r="D121" s="129" t="s">
        <v>43</v>
      </c>
      <c r="E121" s="129" t="s">
        <v>106</v>
      </c>
      <c r="F121" s="129"/>
      <c r="G121" s="129"/>
      <c r="H121" s="129"/>
      <c r="I121" s="128"/>
      <c r="J121" s="131">
        <f>J122</f>
        <v>3897</v>
      </c>
      <c r="L121" s="153"/>
      <c r="M121"/>
    </row>
    <row r="122" spans="1:10" ht="31.5">
      <c r="A122" s="130" t="s">
        <v>94</v>
      </c>
      <c r="B122" s="128">
        <v>954</v>
      </c>
      <c r="C122" s="129" t="s">
        <v>74</v>
      </c>
      <c r="D122" s="129" t="s">
        <v>43</v>
      </c>
      <c r="E122" s="129" t="s">
        <v>106</v>
      </c>
      <c r="F122" s="129" t="s">
        <v>100</v>
      </c>
      <c r="G122" s="129"/>
      <c r="H122" s="129"/>
      <c r="I122" s="128"/>
      <c r="J122" s="131">
        <f>J123</f>
        <v>3897</v>
      </c>
    </row>
    <row r="123" spans="1:10" ht="31.5">
      <c r="A123" s="130" t="s">
        <v>124</v>
      </c>
      <c r="B123" s="128">
        <v>954</v>
      </c>
      <c r="C123" s="129" t="s">
        <v>74</v>
      </c>
      <c r="D123" s="129" t="s">
        <v>43</v>
      </c>
      <c r="E123" s="129" t="s">
        <v>106</v>
      </c>
      <c r="F123" s="129" t="s">
        <v>100</v>
      </c>
      <c r="G123" s="129" t="s">
        <v>43</v>
      </c>
      <c r="H123" s="129"/>
      <c r="I123" s="128"/>
      <c r="J123" s="131">
        <f>J124+J126</f>
        <v>3897</v>
      </c>
    </row>
    <row r="124" spans="1:10" ht="47.25">
      <c r="A124" s="130" t="s">
        <v>174</v>
      </c>
      <c r="B124" s="128">
        <v>954</v>
      </c>
      <c r="C124" s="129" t="s">
        <v>74</v>
      </c>
      <c r="D124" s="129" t="s">
        <v>43</v>
      </c>
      <c r="E124" s="129" t="s">
        <v>106</v>
      </c>
      <c r="F124" s="129" t="s">
        <v>100</v>
      </c>
      <c r="G124" s="129" t="s">
        <v>43</v>
      </c>
      <c r="H124" s="129" t="s">
        <v>220</v>
      </c>
      <c r="I124" s="128"/>
      <c r="J124" s="131">
        <f>J125</f>
        <v>3702</v>
      </c>
    </row>
    <row r="125" spans="1:10" ht="78.75">
      <c r="A125" s="130" t="s">
        <v>175</v>
      </c>
      <c r="B125" s="128">
        <v>954</v>
      </c>
      <c r="C125" s="129" t="s">
        <v>74</v>
      </c>
      <c r="D125" s="129" t="s">
        <v>43</v>
      </c>
      <c r="E125" s="129" t="s">
        <v>106</v>
      </c>
      <c r="F125" s="129" t="s">
        <v>100</v>
      </c>
      <c r="G125" s="129" t="s">
        <v>43</v>
      </c>
      <c r="H125" s="129" t="s">
        <v>220</v>
      </c>
      <c r="I125" s="128">
        <v>810</v>
      </c>
      <c r="J125" s="131">
        <v>3702</v>
      </c>
    </row>
    <row r="126" spans="1:10" ht="47.25">
      <c r="A126" s="130" t="s">
        <v>174</v>
      </c>
      <c r="B126" s="128">
        <v>954</v>
      </c>
      <c r="C126" s="129" t="s">
        <v>74</v>
      </c>
      <c r="D126" s="129" t="s">
        <v>43</v>
      </c>
      <c r="E126" s="129" t="s">
        <v>106</v>
      </c>
      <c r="F126" s="129" t="s">
        <v>100</v>
      </c>
      <c r="G126" s="129" t="s">
        <v>43</v>
      </c>
      <c r="H126" s="129" t="s">
        <v>221</v>
      </c>
      <c r="I126" s="128"/>
      <c r="J126" s="131">
        <f>J127</f>
        <v>195</v>
      </c>
    </row>
    <row r="127" spans="1:10" ht="78.75">
      <c r="A127" s="130" t="s">
        <v>175</v>
      </c>
      <c r="B127" s="128">
        <v>954</v>
      </c>
      <c r="C127" s="129" t="s">
        <v>74</v>
      </c>
      <c r="D127" s="129" t="s">
        <v>43</v>
      </c>
      <c r="E127" s="129" t="s">
        <v>106</v>
      </c>
      <c r="F127" s="129" t="s">
        <v>100</v>
      </c>
      <c r="G127" s="129" t="s">
        <v>43</v>
      </c>
      <c r="H127" s="129" t="s">
        <v>221</v>
      </c>
      <c r="I127" s="128">
        <v>810</v>
      </c>
      <c r="J127" s="131">
        <v>195</v>
      </c>
    </row>
    <row r="128" spans="1:11" ht="15.75">
      <c r="A128" s="130" t="s">
        <v>28</v>
      </c>
      <c r="B128" s="128">
        <v>954</v>
      </c>
      <c r="C128" s="129" t="s">
        <v>74</v>
      </c>
      <c r="D128" s="129" t="s">
        <v>44</v>
      </c>
      <c r="E128" s="129"/>
      <c r="F128" s="129"/>
      <c r="G128" s="129"/>
      <c r="H128" s="129"/>
      <c r="I128" s="128"/>
      <c r="J128" s="131">
        <f>J130</f>
        <v>1578</v>
      </c>
      <c r="K128" s="188"/>
    </row>
    <row r="129" spans="1:13" ht="51.75" customHeight="1">
      <c r="A129" s="130" t="s">
        <v>102</v>
      </c>
      <c r="B129" s="128">
        <v>954</v>
      </c>
      <c r="C129" s="129" t="s">
        <v>74</v>
      </c>
      <c r="D129" s="129" t="s">
        <v>44</v>
      </c>
      <c r="E129" s="129" t="s">
        <v>106</v>
      </c>
      <c r="F129" s="129"/>
      <c r="G129" s="129"/>
      <c r="H129" s="129"/>
      <c r="I129" s="128"/>
      <c r="J129" s="131">
        <f>J130</f>
        <v>1578</v>
      </c>
      <c r="L129" s="153"/>
      <c r="M129"/>
    </row>
    <row r="130" spans="1:10" ht="33.75" customHeight="1">
      <c r="A130" s="130" t="s">
        <v>94</v>
      </c>
      <c r="B130" s="128">
        <v>954</v>
      </c>
      <c r="C130" s="129" t="s">
        <v>74</v>
      </c>
      <c r="D130" s="129" t="s">
        <v>44</v>
      </c>
      <c r="E130" s="129" t="s">
        <v>106</v>
      </c>
      <c r="F130" s="129" t="s">
        <v>100</v>
      </c>
      <c r="G130" s="129"/>
      <c r="H130" s="129"/>
      <c r="I130" s="128"/>
      <c r="J130" s="131">
        <f>J131</f>
        <v>1578</v>
      </c>
    </row>
    <row r="131" spans="1:10" ht="33.75" customHeight="1">
      <c r="A131" s="98" t="s">
        <v>124</v>
      </c>
      <c r="B131" s="107">
        <v>954</v>
      </c>
      <c r="C131" s="108" t="s">
        <v>74</v>
      </c>
      <c r="D131" s="108" t="s">
        <v>44</v>
      </c>
      <c r="E131" s="108" t="s">
        <v>106</v>
      </c>
      <c r="F131" s="108" t="s">
        <v>100</v>
      </c>
      <c r="G131" s="108" t="s">
        <v>43</v>
      </c>
      <c r="H131" s="108"/>
      <c r="I131" s="107"/>
      <c r="J131" s="112">
        <f>J132+J134+J136</f>
        <v>1578</v>
      </c>
    </row>
    <row r="132" spans="1:10" ht="114" customHeight="1">
      <c r="A132" s="94" t="s">
        <v>108</v>
      </c>
      <c r="B132" s="128">
        <v>954</v>
      </c>
      <c r="C132" s="129" t="s">
        <v>74</v>
      </c>
      <c r="D132" s="129" t="s">
        <v>44</v>
      </c>
      <c r="E132" s="129" t="s">
        <v>106</v>
      </c>
      <c r="F132" s="129" t="s">
        <v>100</v>
      </c>
      <c r="G132" s="129" t="s">
        <v>43</v>
      </c>
      <c r="H132" s="129" t="s">
        <v>126</v>
      </c>
      <c r="I132" s="128"/>
      <c r="J132" s="131">
        <f>J133</f>
        <v>223</v>
      </c>
    </row>
    <row r="133" spans="1:10" ht="29.25" customHeight="1">
      <c r="A133" s="130" t="s">
        <v>80</v>
      </c>
      <c r="B133" s="128">
        <v>954</v>
      </c>
      <c r="C133" s="129" t="s">
        <v>74</v>
      </c>
      <c r="D133" s="129" t="s">
        <v>44</v>
      </c>
      <c r="E133" s="129" t="s">
        <v>106</v>
      </c>
      <c r="F133" s="129" t="s">
        <v>100</v>
      </c>
      <c r="G133" s="129" t="s">
        <v>43</v>
      </c>
      <c r="H133" s="129" t="s">
        <v>126</v>
      </c>
      <c r="I133" s="128">
        <v>540</v>
      </c>
      <c r="J133" s="131">
        <v>223</v>
      </c>
    </row>
    <row r="134" spans="1:10" ht="64.5" customHeight="1">
      <c r="A134" s="130" t="s">
        <v>96</v>
      </c>
      <c r="B134" s="128">
        <v>954</v>
      </c>
      <c r="C134" s="129" t="s">
        <v>74</v>
      </c>
      <c r="D134" s="129" t="s">
        <v>44</v>
      </c>
      <c r="E134" s="129" t="s">
        <v>106</v>
      </c>
      <c r="F134" s="129" t="s">
        <v>100</v>
      </c>
      <c r="G134" s="129" t="s">
        <v>43</v>
      </c>
      <c r="H134" s="129" t="s">
        <v>125</v>
      </c>
      <c r="I134" s="128"/>
      <c r="J134" s="131">
        <f>J135</f>
        <v>1115</v>
      </c>
    </row>
    <row r="135" spans="1:12" ht="64.5" customHeight="1">
      <c r="A135" s="130" t="s">
        <v>95</v>
      </c>
      <c r="B135" s="128">
        <v>954</v>
      </c>
      <c r="C135" s="129" t="s">
        <v>74</v>
      </c>
      <c r="D135" s="129" t="s">
        <v>44</v>
      </c>
      <c r="E135" s="129" t="s">
        <v>106</v>
      </c>
      <c r="F135" s="129" t="s">
        <v>100</v>
      </c>
      <c r="G135" s="129" t="s">
        <v>43</v>
      </c>
      <c r="H135" s="129" t="s">
        <v>125</v>
      </c>
      <c r="I135" s="128">
        <v>810</v>
      </c>
      <c r="J135" s="131">
        <v>1115</v>
      </c>
      <c r="L135" s="122"/>
    </row>
    <row r="136" spans="1:10" ht="42.75" customHeight="1">
      <c r="A136" s="130" t="s">
        <v>127</v>
      </c>
      <c r="B136" s="128">
        <v>954</v>
      </c>
      <c r="C136" s="129" t="s">
        <v>74</v>
      </c>
      <c r="D136" s="129" t="s">
        <v>44</v>
      </c>
      <c r="E136" s="128">
        <v>54</v>
      </c>
      <c r="F136" s="128">
        <v>2</v>
      </c>
      <c r="G136" s="129" t="s">
        <v>43</v>
      </c>
      <c r="H136" s="132">
        <v>64370</v>
      </c>
      <c r="I136" s="128"/>
      <c r="J136" s="128">
        <f>J137</f>
        <v>240</v>
      </c>
    </row>
    <row r="137" spans="1:10" ht="52.5" customHeight="1">
      <c r="A137" s="130" t="s">
        <v>84</v>
      </c>
      <c r="B137" s="128">
        <v>954</v>
      </c>
      <c r="C137" s="129" t="s">
        <v>74</v>
      </c>
      <c r="D137" s="129" t="s">
        <v>44</v>
      </c>
      <c r="E137" s="128">
        <v>54</v>
      </c>
      <c r="F137" s="128">
        <v>2</v>
      </c>
      <c r="G137" s="129" t="s">
        <v>43</v>
      </c>
      <c r="H137" s="132">
        <v>64370</v>
      </c>
      <c r="I137" s="128">
        <v>240</v>
      </c>
      <c r="J137" s="128">
        <v>240</v>
      </c>
    </row>
    <row r="138" spans="1:10" ht="15.75">
      <c r="A138" s="130" t="s">
        <v>29</v>
      </c>
      <c r="B138" s="128">
        <v>954</v>
      </c>
      <c r="C138" s="129" t="s">
        <v>74</v>
      </c>
      <c r="D138" s="129" t="s">
        <v>66</v>
      </c>
      <c r="E138" s="129"/>
      <c r="F138" s="129"/>
      <c r="G138" s="129"/>
      <c r="H138" s="129"/>
      <c r="I138" s="128"/>
      <c r="J138" s="131">
        <f>J139</f>
        <v>6999</v>
      </c>
    </row>
    <row r="139" spans="1:13" ht="63">
      <c r="A139" s="130" t="s">
        <v>102</v>
      </c>
      <c r="B139" s="128">
        <v>954</v>
      </c>
      <c r="C139" s="129" t="s">
        <v>74</v>
      </c>
      <c r="D139" s="129" t="s">
        <v>66</v>
      </c>
      <c r="E139" s="129" t="s">
        <v>106</v>
      </c>
      <c r="F139" s="129"/>
      <c r="G139" s="129"/>
      <c r="H139" s="129"/>
      <c r="I139" s="128"/>
      <c r="J139" s="131">
        <f>J140</f>
        <v>6999</v>
      </c>
      <c r="L139" s="153"/>
      <c r="M139"/>
    </row>
    <row r="140" spans="1:10" ht="31.5">
      <c r="A140" s="130" t="s">
        <v>94</v>
      </c>
      <c r="B140" s="128">
        <v>954</v>
      </c>
      <c r="C140" s="129" t="s">
        <v>74</v>
      </c>
      <c r="D140" s="129" t="s">
        <v>66</v>
      </c>
      <c r="E140" s="129" t="s">
        <v>106</v>
      </c>
      <c r="F140" s="129" t="s">
        <v>100</v>
      </c>
      <c r="G140" s="129"/>
      <c r="H140" s="129"/>
      <c r="I140" s="128"/>
      <c r="J140" s="131">
        <f>J142+J144+J146</f>
        <v>6999</v>
      </c>
    </row>
    <row r="141" spans="1:10" ht="31.5">
      <c r="A141" s="98" t="s">
        <v>124</v>
      </c>
      <c r="B141" s="107">
        <v>954</v>
      </c>
      <c r="C141" s="108" t="s">
        <v>74</v>
      </c>
      <c r="D141" s="108" t="s">
        <v>66</v>
      </c>
      <c r="E141" s="108" t="s">
        <v>106</v>
      </c>
      <c r="F141" s="108" t="s">
        <v>100</v>
      </c>
      <c r="G141" s="108" t="s">
        <v>43</v>
      </c>
      <c r="H141" s="108"/>
      <c r="I141" s="107"/>
      <c r="J141" s="112">
        <f>J142+J144+J146</f>
        <v>6999</v>
      </c>
    </row>
    <row r="142" spans="1:10" ht="48" customHeight="1">
      <c r="A142" s="130" t="s">
        <v>186</v>
      </c>
      <c r="B142" s="128">
        <v>954</v>
      </c>
      <c r="C142" s="129" t="s">
        <v>74</v>
      </c>
      <c r="D142" s="129" t="s">
        <v>66</v>
      </c>
      <c r="E142" s="129" t="s">
        <v>106</v>
      </c>
      <c r="F142" s="129" t="s">
        <v>100</v>
      </c>
      <c r="G142" s="129" t="s">
        <v>43</v>
      </c>
      <c r="H142" s="129" t="s">
        <v>181</v>
      </c>
      <c r="I142" s="128"/>
      <c r="J142" s="131">
        <f>J143</f>
        <v>3841</v>
      </c>
    </row>
    <row r="143" spans="1:10" ht="47.25">
      <c r="A143" s="130" t="s">
        <v>84</v>
      </c>
      <c r="B143" s="128">
        <v>954</v>
      </c>
      <c r="C143" s="129" t="s">
        <v>74</v>
      </c>
      <c r="D143" s="129" t="s">
        <v>66</v>
      </c>
      <c r="E143" s="129" t="s">
        <v>106</v>
      </c>
      <c r="F143" s="129" t="s">
        <v>100</v>
      </c>
      <c r="G143" s="129" t="s">
        <v>43</v>
      </c>
      <c r="H143" s="129" t="s">
        <v>181</v>
      </c>
      <c r="I143" s="128">
        <v>240</v>
      </c>
      <c r="J143" s="131">
        <v>3841</v>
      </c>
    </row>
    <row r="144" spans="1:10" ht="47.25">
      <c r="A144" s="130" t="s">
        <v>97</v>
      </c>
      <c r="B144" s="128">
        <v>954</v>
      </c>
      <c r="C144" s="129" t="s">
        <v>74</v>
      </c>
      <c r="D144" s="129" t="s">
        <v>66</v>
      </c>
      <c r="E144" s="129" t="s">
        <v>106</v>
      </c>
      <c r="F144" s="129" t="s">
        <v>100</v>
      </c>
      <c r="G144" s="129" t="s">
        <v>43</v>
      </c>
      <c r="H144" s="129" t="s">
        <v>165</v>
      </c>
      <c r="I144" s="128"/>
      <c r="J144" s="131">
        <f>J145</f>
        <v>3000</v>
      </c>
    </row>
    <row r="145" spans="1:10" ht="47.25">
      <c r="A145" s="130" t="s">
        <v>84</v>
      </c>
      <c r="B145" s="128">
        <v>954</v>
      </c>
      <c r="C145" s="129" t="s">
        <v>74</v>
      </c>
      <c r="D145" s="129" t="s">
        <v>66</v>
      </c>
      <c r="E145" s="129" t="s">
        <v>106</v>
      </c>
      <c r="F145" s="129" t="s">
        <v>100</v>
      </c>
      <c r="G145" s="129" t="s">
        <v>43</v>
      </c>
      <c r="H145" s="129" t="s">
        <v>165</v>
      </c>
      <c r="I145" s="128">
        <v>240</v>
      </c>
      <c r="J145" s="131">
        <v>3000</v>
      </c>
    </row>
    <row r="146" spans="1:10" ht="47.25">
      <c r="A146" s="130" t="s">
        <v>97</v>
      </c>
      <c r="B146" s="128">
        <v>954</v>
      </c>
      <c r="C146" s="129" t="s">
        <v>74</v>
      </c>
      <c r="D146" s="129" t="s">
        <v>66</v>
      </c>
      <c r="E146" s="129" t="s">
        <v>106</v>
      </c>
      <c r="F146" s="129" t="s">
        <v>100</v>
      </c>
      <c r="G146" s="129" t="s">
        <v>43</v>
      </c>
      <c r="H146" s="129" t="s">
        <v>166</v>
      </c>
      <c r="I146" s="128"/>
      <c r="J146" s="131">
        <f>J147</f>
        <v>158</v>
      </c>
    </row>
    <row r="147" spans="1:13" ht="47.25">
      <c r="A147" s="130" t="s">
        <v>84</v>
      </c>
      <c r="B147" s="128">
        <v>954</v>
      </c>
      <c r="C147" s="129" t="s">
        <v>74</v>
      </c>
      <c r="D147" s="129" t="s">
        <v>66</v>
      </c>
      <c r="E147" s="129" t="s">
        <v>106</v>
      </c>
      <c r="F147" s="129" t="s">
        <v>100</v>
      </c>
      <c r="G147" s="129" t="s">
        <v>43</v>
      </c>
      <c r="H147" s="129" t="s">
        <v>166</v>
      </c>
      <c r="I147" s="128">
        <v>240</v>
      </c>
      <c r="J147" s="131">
        <v>158</v>
      </c>
      <c r="L147" s="122"/>
      <c r="M147" s="122"/>
    </row>
    <row r="148" spans="1:10" ht="15.75">
      <c r="A148" s="130" t="s">
        <v>30</v>
      </c>
      <c r="B148" s="128">
        <v>954</v>
      </c>
      <c r="C148" s="129" t="s">
        <v>75</v>
      </c>
      <c r="D148" s="129" t="s">
        <v>120</v>
      </c>
      <c r="E148" s="129"/>
      <c r="F148" s="129"/>
      <c r="G148" s="129"/>
      <c r="H148" s="129"/>
      <c r="I148" s="128"/>
      <c r="J148" s="131">
        <f>J154</f>
        <v>300</v>
      </c>
    </row>
    <row r="149" spans="1:10" ht="31.5" customHeight="1">
      <c r="A149" s="130" t="s">
        <v>185</v>
      </c>
      <c r="B149" s="128">
        <v>954</v>
      </c>
      <c r="C149" s="129" t="s">
        <v>75</v>
      </c>
      <c r="D149" s="129" t="s">
        <v>75</v>
      </c>
      <c r="E149" s="129"/>
      <c r="F149" s="129"/>
      <c r="G149" s="129"/>
      <c r="H149" s="129"/>
      <c r="I149" s="128"/>
      <c r="J149" s="131">
        <f>J154</f>
        <v>300</v>
      </c>
    </row>
    <row r="150" spans="1:13" ht="48" customHeight="1">
      <c r="A150" s="130" t="s">
        <v>102</v>
      </c>
      <c r="B150" s="128">
        <v>954</v>
      </c>
      <c r="C150" s="129" t="s">
        <v>75</v>
      </c>
      <c r="D150" s="129" t="s">
        <v>75</v>
      </c>
      <c r="E150" s="129" t="s">
        <v>106</v>
      </c>
      <c r="F150" s="129"/>
      <c r="G150" s="129"/>
      <c r="H150" s="129"/>
      <c r="I150" s="128"/>
      <c r="J150" s="131">
        <f>J154</f>
        <v>300</v>
      </c>
      <c r="L150" s="153"/>
      <c r="M150"/>
    </row>
    <row r="151" spans="1:13" ht="31.5">
      <c r="A151" s="130" t="s">
        <v>76</v>
      </c>
      <c r="B151" s="128">
        <v>954</v>
      </c>
      <c r="C151" s="129" t="s">
        <v>75</v>
      </c>
      <c r="D151" s="129" t="s">
        <v>75</v>
      </c>
      <c r="E151" s="129" t="s">
        <v>106</v>
      </c>
      <c r="F151" s="129" t="s">
        <v>101</v>
      </c>
      <c r="G151" s="129"/>
      <c r="H151" s="129"/>
      <c r="I151" s="128"/>
      <c r="J151" s="131">
        <f>J154</f>
        <v>300</v>
      </c>
      <c r="L151" s="153"/>
      <c r="M151"/>
    </row>
    <row r="152" spans="1:14" ht="60" customHeight="1">
      <c r="A152" s="130" t="s">
        <v>198</v>
      </c>
      <c r="B152" s="128">
        <v>954</v>
      </c>
      <c r="C152" s="129" t="s">
        <v>75</v>
      </c>
      <c r="D152" s="129" t="s">
        <v>75</v>
      </c>
      <c r="E152" s="129" t="s">
        <v>106</v>
      </c>
      <c r="F152" s="129" t="s">
        <v>101</v>
      </c>
      <c r="G152" s="129" t="s">
        <v>43</v>
      </c>
      <c r="H152" s="129"/>
      <c r="I152" s="128"/>
      <c r="J152" s="131">
        <f>J153</f>
        <v>300</v>
      </c>
      <c r="L152" s="153"/>
      <c r="M152" s="178"/>
      <c r="N152" s="177"/>
    </row>
    <row r="153" spans="1:13" ht="48.75" customHeight="1">
      <c r="A153" s="130" t="s">
        <v>77</v>
      </c>
      <c r="B153" s="128">
        <v>954</v>
      </c>
      <c r="C153" s="129" t="s">
        <v>75</v>
      </c>
      <c r="D153" s="129" t="s">
        <v>75</v>
      </c>
      <c r="E153" s="129" t="s">
        <v>106</v>
      </c>
      <c r="F153" s="129" t="s">
        <v>101</v>
      </c>
      <c r="G153" s="129" t="s">
        <v>43</v>
      </c>
      <c r="H153" s="129" t="s">
        <v>133</v>
      </c>
      <c r="I153" s="128"/>
      <c r="J153" s="131">
        <f>J154</f>
        <v>300</v>
      </c>
      <c r="L153" s="153"/>
      <c r="M153"/>
    </row>
    <row r="154" spans="1:10" ht="47.25">
      <c r="A154" s="130" t="s">
        <v>84</v>
      </c>
      <c r="B154" s="128">
        <v>954</v>
      </c>
      <c r="C154" s="129" t="s">
        <v>75</v>
      </c>
      <c r="D154" s="129" t="s">
        <v>75</v>
      </c>
      <c r="E154" s="129" t="s">
        <v>106</v>
      </c>
      <c r="F154" s="129" t="s">
        <v>101</v>
      </c>
      <c r="G154" s="129" t="s">
        <v>43</v>
      </c>
      <c r="H154" s="129" t="s">
        <v>133</v>
      </c>
      <c r="I154" s="128">
        <v>240</v>
      </c>
      <c r="J154" s="131">
        <v>300</v>
      </c>
    </row>
    <row r="155" spans="1:10" ht="15.75">
      <c r="A155" s="130" t="s">
        <v>78</v>
      </c>
      <c r="B155" s="128">
        <v>954</v>
      </c>
      <c r="C155" s="129" t="s">
        <v>79</v>
      </c>
      <c r="D155" s="129" t="s">
        <v>120</v>
      </c>
      <c r="E155" s="129"/>
      <c r="F155" s="129"/>
      <c r="G155" s="129"/>
      <c r="H155" s="129"/>
      <c r="I155" s="128"/>
      <c r="J155" s="131">
        <f>J156</f>
        <v>23607</v>
      </c>
    </row>
    <row r="156" spans="1:10" ht="15.75">
      <c r="A156" s="130" t="s">
        <v>32</v>
      </c>
      <c r="B156" s="128">
        <v>954</v>
      </c>
      <c r="C156" s="129" t="s">
        <v>79</v>
      </c>
      <c r="D156" s="129" t="s">
        <v>43</v>
      </c>
      <c r="E156" s="129"/>
      <c r="F156" s="129"/>
      <c r="G156" s="129"/>
      <c r="H156" s="129"/>
      <c r="I156" s="128"/>
      <c r="J156" s="131">
        <f>J157</f>
        <v>23607</v>
      </c>
    </row>
    <row r="157" spans="1:13" ht="63">
      <c r="A157" s="130" t="s">
        <v>102</v>
      </c>
      <c r="B157" s="128">
        <v>954</v>
      </c>
      <c r="C157" s="129" t="s">
        <v>79</v>
      </c>
      <c r="D157" s="129" t="s">
        <v>43</v>
      </c>
      <c r="E157" s="129" t="s">
        <v>106</v>
      </c>
      <c r="F157" s="129"/>
      <c r="G157" s="129"/>
      <c r="H157" s="129"/>
      <c r="I157" s="128"/>
      <c r="J157" s="131">
        <f>J158</f>
        <v>23607</v>
      </c>
      <c r="L157" s="153"/>
      <c r="M157"/>
    </row>
    <row r="158" spans="1:13" ht="31.5">
      <c r="A158" s="130" t="s">
        <v>76</v>
      </c>
      <c r="B158" s="128">
        <v>954</v>
      </c>
      <c r="C158" s="129" t="s">
        <v>79</v>
      </c>
      <c r="D158" s="129" t="s">
        <v>43</v>
      </c>
      <c r="E158" s="129" t="s">
        <v>106</v>
      </c>
      <c r="F158" s="129" t="s">
        <v>101</v>
      </c>
      <c r="G158" s="129"/>
      <c r="H158" s="129"/>
      <c r="I158" s="128"/>
      <c r="J158" s="131">
        <f>J159</f>
        <v>23607</v>
      </c>
      <c r="L158" s="153"/>
      <c r="M158"/>
    </row>
    <row r="159" spans="1:13" ht="31.5">
      <c r="A159" s="130" t="s">
        <v>131</v>
      </c>
      <c r="B159" s="128">
        <v>954</v>
      </c>
      <c r="C159" s="129" t="s">
        <v>79</v>
      </c>
      <c r="D159" s="129" t="s">
        <v>43</v>
      </c>
      <c r="E159" s="129" t="s">
        <v>106</v>
      </c>
      <c r="F159" s="129" t="s">
        <v>101</v>
      </c>
      <c r="G159" s="129" t="s">
        <v>44</v>
      </c>
      <c r="H159" s="129"/>
      <c r="I159" s="128"/>
      <c r="J159" s="131">
        <f>J160+J164+J166+J162</f>
        <v>23607</v>
      </c>
      <c r="L159" s="153"/>
      <c r="M159"/>
    </row>
    <row r="160" spans="1:13" ht="31.5" customHeight="1">
      <c r="A160" s="130" t="s">
        <v>115</v>
      </c>
      <c r="B160" s="128">
        <v>954</v>
      </c>
      <c r="C160" s="129" t="s">
        <v>79</v>
      </c>
      <c r="D160" s="129" t="s">
        <v>43</v>
      </c>
      <c r="E160" s="129" t="s">
        <v>106</v>
      </c>
      <c r="F160" s="129" t="s">
        <v>101</v>
      </c>
      <c r="G160" s="129" t="s">
        <v>44</v>
      </c>
      <c r="H160" s="129" t="s">
        <v>144</v>
      </c>
      <c r="I160" s="128"/>
      <c r="J160" s="131">
        <f>J161</f>
        <v>66</v>
      </c>
      <c r="L160" s="153"/>
      <c r="M160"/>
    </row>
    <row r="161" spans="1:10" ht="15.75">
      <c r="A161" s="130" t="s">
        <v>80</v>
      </c>
      <c r="B161" s="128">
        <v>954</v>
      </c>
      <c r="C161" s="129" t="s">
        <v>79</v>
      </c>
      <c r="D161" s="129" t="s">
        <v>43</v>
      </c>
      <c r="E161" s="129" t="s">
        <v>106</v>
      </c>
      <c r="F161" s="129" t="s">
        <v>101</v>
      </c>
      <c r="G161" s="129" t="s">
        <v>44</v>
      </c>
      <c r="H161" s="129" t="s">
        <v>144</v>
      </c>
      <c r="I161" s="128">
        <v>540</v>
      </c>
      <c r="J161" s="131">
        <v>66</v>
      </c>
    </row>
    <row r="162" spans="1:13" ht="63">
      <c r="A162" s="98" t="s">
        <v>177</v>
      </c>
      <c r="B162" s="128">
        <v>954</v>
      </c>
      <c r="C162" s="129" t="s">
        <v>79</v>
      </c>
      <c r="D162" s="129" t="s">
        <v>43</v>
      </c>
      <c r="E162" s="129" t="s">
        <v>106</v>
      </c>
      <c r="F162" s="129" t="s">
        <v>101</v>
      </c>
      <c r="G162" s="129" t="s">
        <v>44</v>
      </c>
      <c r="H162" s="129" t="s">
        <v>167</v>
      </c>
      <c r="I162" s="128"/>
      <c r="J162" s="131">
        <f>J163</f>
        <v>335</v>
      </c>
      <c r="L162" s="153"/>
      <c r="M162"/>
    </row>
    <row r="163" spans="1:10" ht="15.75">
      <c r="A163" s="98" t="s">
        <v>82</v>
      </c>
      <c r="B163" s="128">
        <v>954</v>
      </c>
      <c r="C163" s="129" t="s">
        <v>79</v>
      </c>
      <c r="D163" s="129" t="s">
        <v>43</v>
      </c>
      <c r="E163" s="129" t="s">
        <v>106</v>
      </c>
      <c r="F163" s="129" t="s">
        <v>101</v>
      </c>
      <c r="G163" s="129" t="s">
        <v>44</v>
      </c>
      <c r="H163" s="129" t="s">
        <v>167</v>
      </c>
      <c r="I163" s="128">
        <v>610</v>
      </c>
      <c r="J163" s="131">
        <v>335</v>
      </c>
    </row>
    <row r="164" spans="1:13" ht="31.5">
      <c r="A164" s="133" t="s">
        <v>81</v>
      </c>
      <c r="B164" s="128">
        <v>954</v>
      </c>
      <c r="C164" s="129" t="s">
        <v>79</v>
      </c>
      <c r="D164" s="129" t="s">
        <v>43</v>
      </c>
      <c r="E164" s="129" t="s">
        <v>106</v>
      </c>
      <c r="F164" s="129" t="s">
        <v>101</v>
      </c>
      <c r="G164" s="129" t="s">
        <v>44</v>
      </c>
      <c r="H164" s="129" t="s">
        <v>145</v>
      </c>
      <c r="I164" s="128"/>
      <c r="J164" s="131">
        <f>J165</f>
        <v>15670</v>
      </c>
      <c r="L164" s="153"/>
      <c r="M164"/>
    </row>
    <row r="165" spans="1:10" ht="15.75">
      <c r="A165" s="127" t="s">
        <v>82</v>
      </c>
      <c r="B165" s="128">
        <v>954</v>
      </c>
      <c r="C165" s="129" t="s">
        <v>79</v>
      </c>
      <c r="D165" s="129" t="s">
        <v>43</v>
      </c>
      <c r="E165" s="129" t="s">
        <v>106</v>
      </c>
      <c r="F165" s="129" t="s">
        <v>101</v>
      </c>
      <c r="G165" s="129" t="s">
        <v>44</v>
      </c>
      <c r="H165" s="129" t="s">
        <v>145</v>
      </c>
      <c r="I165" s="128">
        <v>610</v>
      </c>
      <c r="J165" s="131">
        <f>1106+10724+3150+690</f>
        <v>15670</v>
      </c>
    </row>
    <row r="166" spans="1:13" ht="31.5">
      <c r="A166" s="133" t="s">
        <v>83</v>
      </c>
      <c r="B166" s="128">
        <v>954</v>
      </c>
      <c r="C166" s="129" t="s">
        <v>79</v>
      </c>
      <c r="D166" s="129" t="s">
        <v>43</v>
      </c>
      <c r="E166" s="129" t="s">
        <v>106</v>
      </c>
      <c r="F166" s="129" t="s">
        <v>101</v>
      </c>
      <c r="G166" s="129" t="s">
        <v>44</v>
      </c>
      <c r="H166" s="129" t="s">
        <v>146</v>
      </c>
      <c r="I166" s="128"/>
      <c r="J166" s="131">
        <f>J167</f>
        <v>7536</v>
      </c>
      <c r="L166" s="153"/>
      <c r="M166"/>
    </row>
    <row r="167" spans="1:10" ht="15.75">
      <c r="A167" s="127" t="s">
        <v>82</v>
      </c>
      <c r="B167" s="128">
        <v>954</v>
      </c>
      <c r="C167" s="129" t="s">
        <v>79</v>
      </c>
      <c r="D167" s="129" t="s">
        <v>43</v>
      </c>
      <c r="E167" s="129" t="s">
        <v>106</v>
      </c>
      <c r="F167" s="129" t="s">
        <v>101</v>
      </c>
      <c r="G167" s="129" t="s">
        <v>44</v>
      </c>
      <c r="H167" s="129" t="s">
        <v>146</v>
      </c>
      <c r="I167" s="128">
        <v>610</v>
      </c>
      <c r="J167" s="131">
        <f>570+5065+1456+445</f>
        <v>7536</v>
      </c>
    </row>
    <row r="168" spans="1:11" ht="15.75">
      <c r="A168" s="130" t="s">
        <v>33</v>
      </c>
      <c r="B168" s="128">
        <v>954</v>
      </c>
      <c r="C168" s="129">
        <v>10</v>
      </c>
      <c r="D168" s="129" t="s">
        <v>120</v>
      </c>
      <c r="E168" s="129"/>
      <c r="F168" s="129"/>
      <c r="G168" s="129"/>
      <c r="H168" s="129"/>
      <c r="I168" s="128"/>
      <c r="J168" s="131">
        <f>J175+J169</f>
        <v>15917</v>
      </c>
      <c r="K168" s="97"/>
    </row>
    <row r="169" spans="1:10" ht="15.75">
      <c r="A169" s="134" t="s">
        <v>105</v>
      </c>
      <c r="B169" s="128">
        <v>954</v>
      </c>
      <c r="C169" s="129" t="s">
        <v>67</v>
      </c>
      <c r="D169" s="129" t="s">
        <v>43</v>
      </c>
      <c r="E169" s="129"/>
      <c r="F169" s="129"/>
      <c r="G169" s="129"/>
      <c r="H169" s="128"/>
      <c r="I169" s="128"/>
      <c r="J169" s="135">
        <f>J170</f>
        <v>380</v>
      </c>
    </row>
    <row r="170" spans="1:13" ht="63">
      <c r="A170" s="130" t="s">
        <v>102</v>
      </c>
      <c r="B170" s="128">
        <v>954</v>
      </c>
      <c r="C170" s="129" t="s">
        <v>67</v>
      </c>
      <c r="D170" s="129" t="s">
        <v>43</v>
      </c>
      <c r="E170" s="129" t="s">
        <v>106</v>
      </c>
      <c r="F170" s="129"/>
      <c r="G170" s="129"/>
      <c r="H170" s="129"/>
      <c r="I170" s="128"/>
      <c r="J170" s="131">
        <f>J171</f>
        <v>380</v>
      </c>
      <c r="L170" s="153"/>
      <c r="M170"/>
    </row>
    <row r="171" spans="1:13" ht="31.5">
      <c r="A171" s="130" t="s">
        <v>76</v>
      </c>
      <c r="B171" s="128">
        <v>954</v>
      </c>
      <c r="C171" s="129" t="s">
        <v>67</v>
      </c>
      <c r="D171" s="129" t="s">
        <v>43</v>
      </c>
      <c r="E171" s="129" t="s">
        <v>106</v>
      </c>
      <c r="F171" s="129" t="s">
        <v>101</v>
      </c>
      <c r="G171" s="129"/>
      <c r="H171" s="129"/>
      <c r="I171" s="128"/>
      <c r="J171" s="131">
        <f>J173</f>
        <v>380</v>
      </c>
      <c r="L171" s="153"/>
      <c r="M171"/>
    </row>
    <row r="172" spans="1:14" ht="63">
      <c r="A172" s="130" t="s">
        <v>197</v>
      </c>
      <c r="B172" s="128">
        <v>954</v>
      </c>
      <c r="C172" s="129" t="s">
        <v>67</v>
      </c>
      <c r="D172" s="129" t="s">
        <v>43</v>
      </c>
      <c r="E172" s="129" t="s">
        <v>106</v>
      </c>
      <c r="F172" s="129" t="s">
        <v>101</v>
      </c>
      <c r="G172" s="129" t="s">
        <v>57</v>
      </c>
      <c r="H172" s="129"/>
      <c r="I172" s="128"/>
      <c r="J172" s="131">
        <f>J173</f>
        <v>380</v>
      </c>
      <c r="L172" s="153"/>
      <c r="M172" s="178"/>
      <c r="N172" s="177"/>
    </row>
    <row r="173" spans="1:13" ht="47.25">
      <c r="A173" s="130" t="s">
        <v>107</v>
      </c>
      <c r="B173" s="128">
        <v>954</v>
      </c>
      <c r="C173" s="129" t="s">
        <v>67</v>
      </c>
      <c r="D173" s="129" t="s">
        <v>43</v>
      </c>
      <c r="E173" s="129" t="s">
        <v>106</v>
      </c>
      <c r="F173" s="129" t="s">
        <v>101</v>
      </c>
      <c r="G173" s="129" t="s">
        <v>57</v>
      </c>
      <c r="H173" s="129" t="s">
        <v>148</v>
      </c>
      <c r="I173" s="128"/>
      <c r="J173" s="131">
        <f>J174</f>
        <v>380</v>
      </c>
      <c r="L173" s="153"/>
      <c r="M173"/>
    </row>
    <row r="174" spans="1:10" ht="47.25">
      <c r="A174" s="130" t="s">
        <v>85</v>
      </c>
      <c r="B174" s="128">
        <v>954</v>
      </c>
      <c r="C174" s="129" t="s">
        <v>67</v>
      </c>
      <c r="D174" s="129" t="s">
        <v>43</v>
      </c>
      <c r="E174" s="129" t="s">
        <v>106</v>
      </c>
      <c r="F174" s="129" t="s">
        <v>101</v>
      </c>
      <c r="G174" s="129" t="s">
        <v>57</v>
      </c>
      <c r="H174" s="129" t="s">
        <v>148</v>
      </c>
      <c r="I174" s="128">
        <v>320</v>
      </c>
      <c r="J174" s="131">
        <v>380</v>
      </c>
    </row>
    <row r="175" spans="1:10" ht="31.5">
      <c r="A175" s="130" t="s">
        <v>37</v>
      </c>
      <c r="B175" s="128">
        <v>954</v>
      </c>
      <c r="C175" s="129" t="s">
        <v>67</v>
      </c>
      <c r="D175" s="129" t="s">
        <v>86</v>
      </c>
      <c r="E175" s="129"/>
      <c r="F175" s="129"/>
      <c r="G175" s="129"/>
      <c r="H175" s="129"/>
      <c r="I175" s="128"/>
      <c r="J175" s="131">
        <f>J176</f>
        <v>15537</v>
      </c>
    </row>
    <row r="176" spans="1:13" ht="63">
      <c r="A176" s="130" t="s">
        <v>102</v>
      </c>
      <c r="B176" s="128">
        <v>954</v>
      </c>
      <c r="C176" s="129" t="s">
        <v>67</v>
      </c>
      <c r="D176" s="129" t="s">
        <v>86</v>
      </c>
      <c r="E176" s="129" t="s">
        <v>106</v>
      </c>
      <c r="F176" s="129"/>
      <c r="G176" s="129"/>
      <c r="H176" s="129"/>
      <c r="I176" s="128"/>
      <c r="J176" s="131">
        <f>J177</f>
        <v>15537</v>
      </c>
      <c r="L176" s="153"/>
      <c r="M176"/>
    </row>
    <row r="177" spans="1:13" ht="31.5">
      <c r="A177" s="130" t="s">
        <v>54</v>
      </c>
      <c r="B177" s="128">
        <v>954</v>
      </c>
      <c r="C177" s="129" t="s">
        <v>67</v>
      </c>
      <c r="D177" s="129" t="s">
        <v>86</v>
      </c>
      <c r="E177" s="129" t="s">
        <v>106</v>
      </c>
      <c r="F177" s="129" t="s">
        <v>55</v>
      </c>
      <c r="G177" s="129"/>
      <c r="H177" s="128"/>
      <c r="I177" s="128"/>
      <c r="J177" s="131">
        <f>J178</f>
        <v>15537</v>
      </c>
      <c r="L177" s="153"/>
      <c r="M177"/>
    </row>
    <row r="178" spans="1:14" ht="63">
      <c r="A178" s="130" t="s">
        <v>191</v>
      </c>
      <c r="B178" s="128">
        <v>954</v>
      </c>
      <c r="C178" s="129" t="s">
        <v>67</v>
      </c>
      <c r="D178" s="129" t="s">
        <v>86</v>
      </c>
      <c r="E178" s="129" t="s">
        <v>106</v>
      </c>
      <c r="F178" s="129" t="s">
        <v>55</v>
      </c>
      <c r="G178" s="129" t="s">
        <v>43</v>
      </c>
      <c r="H178" s="128"/>
      <c r="I178" s="128"/>
      <c r="J178" s="131">
        <f>J179+J181</f>
        <v>15537</v>
      </c>
      <c r="L178" s="153"/>
      <c r="M178" s="178"/>
      <c r="N178" s="177"/>
    </row>
    <row r="179" spans="1:13" ht="17.25" customHeight="1">
      <c r="A179" s="130" t="s">
        <v>56</v>
      </c>
      <c r="B179" s="128">
        <v>954</v>
      </c>
      <c r="C179" s="129" t="s">
        <v>67</v>
      </c>
      <c r="D179" s="129" t="s">
        <v>86</v>
      </c>
      <c r="E179" s="129" t="s">
        <v>106</v>
      </c>
      <c r="F179" s="129" t="s">
        <v>55</v>
      </c>
      <c r="G179" s="129" t="s">
        <v>43</v>
      </c>
      <c r="H179" s="132">
        <v>11010</v>
      </c>
      <c r="I179" s="128"/>
      <c r="J179" s="131">
        <f>J180</f>
        <v>2159</v>
      </c>
      <c r="L179" s="153"/>
      <c r="M179"/>
    </row>
    <row r="180" spans="1:10" ht="18" customHeight="1">
      <c r="A180" s="128" t="s">
        <v>87</v>
      </c>
      <c r="B180" s="128">
        <v>954</v>
      </c>
      <c r="C180" s="129" t="s">
        <v>67</v>
      </c>
      <c r="D180" s="129" t="s">
        <v>86</v>
      </c>
      <c r="E180" s="129" t="s">
        <v>106</v>
      </c>
      <c r="F180" s="129" t="s">
        <v>55</v>
      </c>
      <c r="G180" s="129" t="s">
        <v>43</v>
      </c>
      <c r="H180" s="132">
        <v>11010</v>
      </c>
      <c r="I180" s="128">
        <v>360</v>
      </c>
      <c r="J180" s="131">
        <f>1771+388</f>
        <v>2159</v>
      </c>
    </row>
    <row r="181" spans="1:13" ht="31.5">
      <c r="A181" s="130" t="s">
        <v>58</v>
      </c>
      <c r="B181" s="128">
        <v>954</v>
      </c>
      <c r="C181" s="129" t="s">
        <v>67</v>
      </c>
      <c r="D181" s="129" t="s">
        <v>86</v>
      </c>
      <c r="E181" s="129" t="s">
        <v>106</v>
      </c>
      <c r="F181" s="129" t="s">
        <v>55</v>
      </c>
      <c r="G181" s="129" t="s">
        <v>43</v>
      </c>
      <c r="H181" s="132">
        <v>11040</v>
      </c>
      <c r="I181" s="128"/>
      <c r="J181" s="131">
        <f>J182</f>
        <v>13378</v>
      </c>
      <c r="L181" s="153"/>
      <c r="M181"/>
    </row>
    <row r="182" spans="1:10" ht="15.75">
      <c r="A182" s="128" t="s">
        <v>87</v>
      </c>
      <c r="B182" s="128">
        <v>954</v>
      </c>
      <c r="C182" s="129" t="s">
        <v>67</v>
      </c>
      <c r="D182" s="129" t="s">
        <v>86</v>
      </c>
      <c r="E182" s="129" t="s">
        <v>106</v>
      </c>
      <c r="F182" s="129" t="s">
        <v>55</v>
      </c>
      <c r="G182" s="129" t="s">
        <v>43</v>
      </c>
      <c r="H182" s="132">
        <v>11040</v>
      </c>
      <c r="I182" s="128">
        <v>360</v>
      </c>
      <c r="J182" s="131">
        <f>11178+2200</f>
        <v>13378</v>
      </c>
    </row>
    <row r="183" spans="1:10" ht="15.75">
      <c r="A183" s="107" t="s">
        <v>34</v>
      </c>
      <c r="B183" s="107">
        <v>954</v>
      </c>
      <c r="C183" s="108" t="s">
        <v>60</v>
      </c>
      <c r="D183" s="108" t="s">
        <v>120</v>
      </c>
      <c r="E183" s="108"/>
      <c r="F183" s="108"/>
      <c r="G183" s="108"/>
      <c r="H183" s="108"/>
      <c r="I183" s="107"/>
      <c r="J183" s="112">
        <f>J184</f>
        <v>7166</v>
      </c>
    </row>
    <row r="184" spans="1:10" ht="15.75">
      <c r="A184" s="107" t="s">
        <v>34</v>
      </c>
      <c r="B184" s="107">
        <v>954</v>
      </c>
      <c r="C184" s="108" t="s">
        <v>60</v>
      </c>
      <c r="D184" s="108" t="s">
        <v>43</v>
      </c>
      <c r="E184" s="108"/>
      <c r="F184" s="108"/>
      <c r="G184" s="108"/>
      <c r="H184" s="108"/>
      <c r="I184" s="107"/>
      <c r="J184" s="112">
        <f>J185</f>
        <v>7166</v>
      </c>
    </row>
    <row r="185" spans="1:13" ht="51.75" customHeight="1">
      <c r="A185" s="98" t="s">
        <v>102</v>
      </c>
      <c r="B185" s="107">
        <v>954</v>
      </c>
      <c r="C185" s="108" t="s">
        <v>60</v>
      </c>
      <c r="D185" s="108" t="s">
        <v>43</v>
      </c>
      <c r="E185" s="108" t="s">
        <v>106</v>
      </c>
      <c r="F185" s="108"/>
      <c r="G185" s="108"/>
      <c r="H185" s="108"/>
      <c r="I185" s="107"/>
      <c r="J185" s="112">
        <f>J186</f>
        <v>7166</v>
      </c>
      <c r="L185" s="153"/>
      <c r="M185"/>
    </row>
    <row r="186" spans="1:13" ht="31.5">
      <c r="A186" s="98" t="s">
        <v>76</v>
      </c>
      <c r="B186" s="107">
        <v>954</v>
      </c>
      <c r="C186" s="108" t="s">
        <v>60</v>
      </c>
      <c r="D186" s="108" t="s">
        <v>43</v>
      </c>
      <c r="E186" s="108" t="s">
        <v>106</v>
      </c>
      <c r="F186" s="108" t="s">
        <v>101</v>
      </c>
      <c r="G186" s="108"/>
      <c r="H186" s="108"/>
      <c r="I186" s="107"/>
      <c r="J186" s="112">
        <f>J188+J190</f>
        <v>7166</v>
      </c>
      <c r="L186" s="153"/>
      <c r="M186"/>
    </row>
    <row r="187" spans="1:13" ht="31.5">
      <c r="A187" s="98" t="s">
        <v>132</v>
      </c>
      <c r="B187" s="107">
        <v>954</v>
      </c>
      <c r="C187" s="108" t="s">
        <v>60</v>
      </c>
      <c r="D187" s="108" t="s">
        <v>43</v>
      </c>
      <c r="E187" s="108" t="s">
        <v>106</v>
      </c>
      <c r="F187" s="108" t="s">
        <v>101</v>
      </c>
      <c r="G187" s="108" t="s">
        <v>66</v>
      </c>
      <c r="H187" s="108"/>
      <c r="I187" s="107"/>
      <c r="J187" s="112">
        <f>J188+J190</f>
        <v>7166</v>
      </c>
      <c r="L187" s="153"/>
      <c r="M187"/>
    </row>
    <row r="188" spans="1:13" ht="31.5">
      <c r="A188" s="98" t="s">
        <v>88</v>
      </c>
      <c r="B188" s="107">
        <v>954</v>
      </c>
      <c r="C188" s="108" t="s">
        <v>60</v>
      </c>
      <c r="D188" s="108" t="s">
        <v>43</v>
      </c>
      <c r="E188" s="108" t="s">
        <v>106</v>
      </c>
      <c r="F188" s="108" t="s">
        <v>101</v>
      </c>
      <c r="G188" s="108" t="s">
        <v>66</v>
      </c>
      <c r="H188" s="108" t="s">
        <v>149</v>
      </c>
      <c r="I188" s="107"/>
      <c r="J188" s="112">
        <f>J189</f>
        <v>237</v>
      </c>
      <c r="L188" s="153"/>
      <c r="M188"/>
    </row>
    <row r="189" spans="1:10" ht="47.25">
      <c r="A189" s="96" t="s">
        <v>84</v>
      </c>
      <c r="B189" s="107">
        <v>954</v>
      </c>
      <c r="C189" s="108" t="s">
        <v>60</v>
      </c>
      <c r="D189" s="108" t="s">
        <v>43</v>
      </c>
      <c r="E189" s="108" t="s">
        <v>106</v>
      </c>
      <c r="F189" s="108" t="s">
        <v>101</v>
      </c>
      <c r="G189" s="108" t="s">
        <v>66</v>
      </c>
      <c r="H189" s="108" t="s">
        <v>149</v>
      </c>
      <c r="I189" s="107">
        <v>240</v>
      </c>
      <c r="J189" s="112">
        <f>50+168+19</f>
        <v>237</v>
      </c>
    </row>
    <row r="190" spans="1:13" ht="37.5" customHeight="1">
      <c r="A190" s="95" t="s">
        <v>89</v>
      </c>
      <c r="B190" s="107">
        <v>954</v>
      </c>
      <c r="C190" s="108" t="s">
        <v>60</v>
      </c>
      <c r="D190" s="108" t="s">
        <v>43</v>
      </c>
      <c r="E190" s="108" t="s">
        <v>106</v>
      </c>
      <c r="F190" s="108" t="s">
        <v>101</v>
      </c>
      <c r="G190" s="108" t="s">
        <v>66</v>
      </c>
      <c r="H190" s="108" t="s">
        <v>150</v>
      </c>
      <c r="I190" s="107"/>
      <c r="J190" s="112">
        <f>J191</f>
        <v>6929</v>
      </c>
      <c r="L190" s="153"/>
      <c r="M190"/>
    </row>
    <row r="191" spans="1:10" ht="15.75">
      <c r="A191" s="127" t="s">
        <v>82</v>
      </c>
      <c r="B191" s="128">
        <v>954</v>
      </c>
      <c r="C191" s="129" t="s">
        <v>60</v>
      </c>
      <c r="D191" s="129" t="s">
        <v>43</v>
      </c>
      <c r="E191" s="129" t="s">
        <v>106</v>
      </c>
      <c r="F191" s="129" t="s">
        <v>101</v>
      </c>
      <c r="G191" s="129" t="s">
        <v>66</v>
      </c>
      <c r="H191" s="108" t="s">
        <v>150</v>
      </c>
      <c r="I191" s="107">
        <v>610</v>
      </c>
      <c r="J191" s="112">
        <f>528+4661+1410+330</f>
        <v>6929</v>
      </c>
    </row>
    <row r="192" spans="1:10" ht="15.75">
      <c r="A192" s="110" t="s">
        <v>91</v>
      </c>
      <c r="B192" s="110"/>
      <c r="C192" s="113"/>
      <c r="D192" s="113"/>
      <c r="E192" s="113"/>
      <c r="F192" s="113"/>
      <c r="G192" s="113"/>
      <c r="H192" s="113"/>
      <c r="I192" s="113"/>
      <c r="J192" s="111">
        <f>J12+J23</f>
        <v>120698</v>
      </c>
    </row>
    <row r="193" spans="3:9" ht="15.75">
      <c r="C193" s="114"/>
      <c r="D193" s="114"/>
      <c r="E193" s="114"/>
      <c r="F193" s="114"/>
      <c r="G193" s="114"/>
      <c r="H193" s="114"/>
      <c r="I193" s="114"/>
    </row>
    <row r="194" spans="3:9" ht="15.75">
      <c r="C194" s="114"/>
      <c r="D194" s="114"/>
      <c r="E194" s="114"/>
      <c r="F194" s="114"/>
      <c r="G194" s="114"/>
      <c r="H194" s="114"/>
      <c r="I194" s="114"/>
    </row>
    <row r="195" spans="3:9" ht="15.75">
      <c r="C195" s="114"/>
      <c r="D195" s="114"/>
      <c r="E195" s="114"/>
      <c r="F195" s="114"/>
      <c r="G195" s="114"/>
      <c r="H195" s="114"/>
      <c r="I195" s="114"/>
    </row>
  </sheetData>
  <sheetProtection/>
  <mergeCells count="7">
    <mergeCell ref="E10:H10"/>
    <mergeCell ref="C5:J5"/>
    <mergeCell ref="A7:J7"/>
    <mergeCell ref="D1:J1"/>
    <mergeCell ref="C2:J2"/>
    <mergeCell ref="C3:J3"/>
    <mergeCell ref="C4:J4"/>
  </mergeCells>
  <printOptions/>
  <pageMargins left="0.35433070866141736" right="0.1968503937007874" top="0.4724409448818898" bottom="0.15748031496062992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O218"/>
  <sheetViews>
    <sheetView zoomScalePageLayoutView="0" workbookViewId="0" topLeftCell="A1">
      <selection activeCell="K7" sqref="K7"/>
    </sheetView>
  </sheetViews>
  <sheetFormatPr defaultColWidth="8.8515625" defaultRowHeight="12.75"/>
  <cols>
    <col min="1" max="1" width="37.7109375" style="45" customWidth="1"/>
    <col min="2" max="2" width="5.00390625" style="45" customWidth="1"/>
    <col min="3" max="3" width="4.140625" style="45" customWidth="1"/>
    <col min="4" max="4" width="3.7109375" style="45" customWidth="1"/>
    <col min="5" max="5" width="7.57421875" style="45" customWidth="1"/>
    <col min="6" max="6" width="7.140625" style="45" customWidth="1"/>
    <col min="7" max="8" width="13.421875" style="45" bestFit="1" customWidth="1"/>
    <col min="9" max="11" width="8.8515625" style="45" customWidth="1"/>
    <col min="12" max="12" width="10.140625" style="45" bestFit="1" customWidth="1"/>
    <col min="13" max="16384" width="8.8515625" style="45" customWidth="1"/>
  </cols>
  <sheetData>
    <row r="1" spans="6:8" ht="15.75">
      <c r="F1" s="252" t="s">
        <v>182</v>
      </c>
      <c r="G1" s="252"/>
      <c r="H1" s="252"/>
    </row>
    <row r="2" spans="3:8" ht="15.75">
      <c r="C2" s="252" t="s">
        <v>227</v>
      </c>
      <c r="D2" s="252"/>
      <c r="E2" s="252"/>
      <c r="F2" s="252"/>
      <c r="G2" s="252"/>
      <c r="H2" s="252"/>
    </row>
    <row r="3" spans="5:8" ht="15.75">
      <c r="E3" s="252" t="s">
        <v>4</v>
      </c>
      <c r="F3" s="252"/>
      <c r="G3" s="252"/>
      <c r="H3" s="252"/>
    </row>
    <row r="4" spans="5:8" ht="15.75">
      <c r="E4" s="252" t="s">
        <v>3</v>
      </c>
      <c r="F4" s="252"/>
      <c r="G4" s="252"/>
      <c r="H4" s="252"/>
    </row>
    <row r="5" spans="5:8" ht="15.75">
      <c r="E5" s="252" t="s">
        <v>230</v>
      </c>
      <c r="F5" s="252"/>
      <c r="G5" s="252"/>
      <c r="H5" s="252"/>
    </row>
    <row r="6" spans="6:7" ht="15.75">
      <c r="F6" s="44"/>
      <c r="G6" s="44"/>
    </row>
    <row r="7" spans="1:8" ht="66" customHeight="1">
      <c r="A7" s="239" t="s">
        <v>218</v>
      </c>
      <c r="B7" s="239"/>
      <c r="C7" s="239"/>
      <c r="D7" s="239"/>
      <c r="E7" s="239"/>
      <c r="F7" s="239"/>
      <c r="G7" s="239"/>
      <c r="H7" s="239"/>
    </row>
    <row r="8" spans="7:8" ht="15.75">
      <c r="G8" s="253" t="s">
        <v>0</v>
      </c>
      <c r="H8" s="253"/>
    </row>
    <row r="9" spans="1:8" ht="42.75" customHeight="1">
      <c r="A9" s="242" t="s">
        <v>38</v>
      </c>
      <c r="B9" s="244" t="s">
        <v>39</v>
      </c>
      <c r="C9" s="245"/>
      <c r="D9" s="245"/>
      <c r="E9" s="246"/>
      <c r="F9" s="250" t="s">
        <v>40</v>
      </c>
      <c r="G9" s="240" t="s">
        <v>2</v>
      </c>
      <c r="H9" s="241"/>
    </row>
    <row r="10" spans="1:8" ht="16.5" customHeight="1">
      <c r="A10" s="243"/>
      <c r="B10" s="247"/>
      <c r="C10" s="248"/>
      <c r="D10" s="248"/>
      <c r="E10" s="249"/>
      <c r="F10" s="251"/>
      <c r="G10" s="149" t="s">
        <v>179</v>
      </c>
      <c r="H10" s="149" t="s">
        <v>180</v>
      </c>
    </row>
    <row r="11" spans="1:8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</row>
    <row r="12" spans="1:8" ht="63">
      <c r="A12" s="47" t="s">
        <v>102</v>
      </c>
      <c r="B12" s="116" t="s">
        <v>106</v>
      </c>
      <c r="C12" s="116"/>
      <c r="D12" s="116"/>
      <c r="E12" s="116"/>
      <c r="F12" s="116"/>
      <c r="G12" s="117">
        <f>G13+G31+G56+G76</f>
        <v>113088</v>
      </c>
      <c r="H12" s="117">
        <f>H13+H31+H56+H76</f>
        <v>112793</v>
      </c>
    </row>
    <row r="13" spans="1:8" ht="63">
      <c r="A13" s="109" t="s">
        <v>65</v>
      </c>
      <c r="B13" s="113" t="s">
        <v>106</v>
      </c>
      <c r="C13" s="113" t="s">
        <v>99</v>
      </c>
      <c r="D13" s="113"/>
      <c r="E13" s="113"/>
      <c r="F13" s="113"/>
      <c r="G13" s="119">
        <f>G14+G17+G22+G28</f>
        <v>2475</v>
      </c>
      <c r="H13" s="119">
        <f>H14+H17+H22+H28</f>
        <v>2475</v>
      </c>
    </row>
    <row r="14" spans="1:8" ht="47.25">
      <c r="A14" s="98" t="s">
        <v>135</v>
      </c>
      <c r="B14" s="113" t="s">
        <v>106</v>
      </c>
      <c r="C14" s="113" t="s">
        <v>99</v>
      </c>
      <c r="D14" s="113" t="s">
        <v>43</v>
      </c>
      <c r="E14" s="113"/>
      <c r="F14" s="113"/>
      <c r="G14" s="119">
        <f>G15</f>
        <v>1015</v>
      </c>
      <c r="H14" s="119">
        <f>H15</f>
        <v>1015</v>
      </c>
    </row>
    <row r="15" spans="1:9" ht="63">
      <c r="A15" s="98" t="s">
        <v>195</v>
      </c>
      <c r="B15" s="108" t="s">
        <v>106</v>
      </c>
      <c r="C15" s="108" t="s">
        <v>99</v>
      </c>
      <c r="D15" s="108" t="s">
        <v>43</v>
      </c>
      <c r="E15" s="108" t="s">
        <v>136</v>
      </c>
      <c r="F15" s="107"/>
      <c r="G15" s="126">
        <f>G16</f>
        <v>1015</v>
      </c>
      <c r="H15" s="126">
        <f>H16</f>
        <v>1015</v>
      </c>
      <c r="I15" s="97"/>
    </row>
    <row r="16" spans="1:9" ht="47.25">
      <c r="A16" s="98" t="s">
        <v>84</v>
      </c>
      <c r="B16" s="108" t="s">
        <v>106</v>
      </c>
      <c r="C16" s="108" t="s">
        <v>99</v>
      </c>
      <c r="D16" s="108" t="s">
        <v>43</v>
      </c>
      <c r="E16" s="108" t="s">
        <v>136</v>
      </c>
      <c r="F16" s="107">
        <v>240</v>
      </c>
      <c r="G16" s="107">
        <v>1015</v>
      </c>
      <c r="H16" s="107">
        <v>1015</v>
      </c>
      <c r="I16" s="97"/>
    </row>
    <row r="17" spans="1:13" ht="78.75">
      <c r="A17" s="98" t="s">
        <v>137</v>
      </c>
      <c r="B17" s="113" t="s">
        <v>106</v>
      </c>
      <c r="C17" s="113" t="s">
        <v>99</v>
      </c>
      <c r="D17" s="113" t="s">
        <v>44</v>
      </c>
      <c r="E17" s="108"/>
      <c r="F17" s="107"/>
      <c r="G17" s="110">
        <f>G18+G20</f>
        <v>210</v>
      </c>
      <c r="H17" s="110">
        <f>H18+H20</f>
        <v>210</v>
      </c>
      <c r="I17" s="97"/>
      <c r="J17" s="124"/>
      <c r="K17" s="124"/>
      <c r="L17" s="124"/>
      <c r="M17" s="124"/>
    </row>
    <row r="18" spans="1:13" ht="69" customHeight="1">
      <c r="A18" s="98" t="s">
        <v>193</v>
      </c>
      <c r="B18" s="108" t="s">
        <v>106</v>
      </c>
      <c r="C18" s="108" t="s">
        <v>99</v>
      </c>
      <c r="D18" s="108" t="s">
        <v>44</v>
      </c>
      <c r="E18" s="108" t="s">
        <v>138</v>
      </c>
      <c r="F18" s="107"/>
      <c r="G18" s="107">
        <f>G19</f>
        <v>200</v>
      </c>
      <c r="H18" s="107">
        <f>H19</f>
        <v>200</v>
      </c>
      <c r="I18" s="97"/>
      <c r="J18" s="124"/>
      <c r="K18" s="183"/>
      <c r="L18" s="124"/>
      <c r="M18" s="124"/>
    </row>
    <row r="19" spans="1:13" ht="47.25">
      <c r="A19" s="98" t="s">
        <v>84</v>
      </c>
      <c r="B19" s="108" t="s">
        <v>106</v>
      </c>
      <c r="C19" s="108" t="s">
        <v>99</v>
      </c>
      <c r="D19" s="108" t="s">
        <v>44</v>
      </c>
      <c r="E19" s="108" t="s">
        <v>138</v>
      </c>
      <c r="F19" s="107">
        <v>240</v>
      </c>
      <c r="G19" s="107">
        <v>200</v>
      </c>
      <c r="H19" s="107">
        <v>200</v>
      </c>
      <c r="I19" s="97"/>
      <c r="J19" s="124"/>
      <c r="K19" s="124"/>
      <c r="L19" s="124"/>
      <c r="M19" s="124"/>
    </row>
    <row r="20" spans="1:9" ht="63">
      <c r="A20" s="98" t="s">
        <v>190</v>
      </c>
      <c r="B20" s="108" t="s">
        <v>106</v>
      </c>
      <c r="C20" s="108" t="s">
        <v>99</v>
      </c>
      <c r="D20" s="108" t="s">
        <v>44</v>
      </c>
      <c r="E20" s="108" t="s">
        <v>189</v>
      </c>
      <c r="F20" s="107"/>
      <c r="G20" s="107">
        <v>10</v>
      </c>
      <c r="H20" s="107">
        <v>10</v>
      </c>
      <c r="I20" s="97"/>
    </row>
    <row r="21" spans="1:9" ht="31.5">
      <c r="A21" s="98" t="s">
        <v>188</v>
      </c>
      <c r="B21" s="108" t="s">
        <v>106</v>
      </c>
      <c r="C21" s="108" t="s">
        <v>99</v>
      </c>
      <c r="D21" s="108" t="s">
        <v>44</v>
      </c>
      <c r="E21" s="108" t="s">
        <v>189</v>
      </c>
      <c r="F21" s="107">
        <v>330</v>
      </c>
      <c r="G21" s="107">
        <v>10</v>
      </c>
      <c r="H21" s="107">
        <v>10</v>
      </c>
      <c r="I21" s="97"/>
    </row>
    <row r="22" spans="1:9" ht="63">
      <c r="A22" s="98" t="s">
        <v>158</v>
      </c>
      <c r="B22" s="113" t="s">
        <v>106</v>
      </c>
      <c r="C22" s="113" t="s">
        <v>99</v>
      </c>
      <c r="D22" s="113" t="s">
        <v>66</v>
      </c>
      <c r="E22" s="108"/>
      <c r="F22" s="107"/>
      <c r="G22" s="119">
        <f>G23+G26</f>
        <v>1220</v>
      </c>
      <c r="H22" s="119">
        <f>H23+H26</f>
        <v>1220</v>
      </c>
      <c r="I22" s="97"/>
    </row>
    <row r="23" spans="1:9" ht="47.25">
      <c r="A23" s="98" t="s">
        <v>68</v>
      </c>
      <c r="B23" s="108" t="s">
        <v>106</v>
      </c>
      <c r="C23" s="108" t="s">
        <v>99</v>
      </c>
      <c r="D23" s="108" t="s">
        <v>66</v>
      </c>
      <c r="E23" s="108" t="s">
        <v>142</v>
      </c>
      <c r="F23" s="107"/>
      <c r="G23" s="112">
        <f>G24+G25</f>
        <v>620</v>
      </c>
      <c r="H23" s="112">
        <f>H24+H25</f>
        <v>620</v>
      </c>
      <c r="I23" s="97"/>
    </row>
    <row r="24" spans="1:9" ht="63">
      <c r="A24" s="98" t="s">
        <v>194</v>
      </c>
      <c r="B24" s="108" t="s">
        <v>106</v>
      </c>
      <c r="C24" s="108" t="s">
        <v>99</v>
      </c>
      <c r="D24" s="108" t="s">
        <v>66</v>
      </c>
      <c r="E24" s="108" t="s">
        <v>142</v>
      </c>
      <c r="F24" s="107">
        <v>630</v>
      </c>
      <c r="G24" s="112">
        <v>400</v>
      </c>
      <c r="H24" s="112">
        <v>400</v>
      </c>
      <c r="I24" s="97"/>
    </row>
    <row r="25" spans="1:9" ht="47.25">
      <c r="A25" s="98" t="s">
        <v>84</v>
      </c>
      <c r="B25" s="108" t="s">
        <v>106</v>
      </c>
      <c r="C25" s="108" t="s">
        <v>99</v>
      </c>
      <c r="D25" s="108" t="s">
        <v>66</v>
      </c>
      <c r="E25" s="108" t="s">
        <v>142</v>
      </c>
      <c r="F25" s="107">
        <v>240</v>
      </c>
      <c r="G25" s="112">
        <v>220</v>
      </c>
      <c r="H25" s="112">
        <v>220</v>
      </c>
      <c r="I25" s="97"/>
    </row>
    <row r="26" spans="1:9" ht="78.75">
      <c r="A26" s="98" t="s">
        <v>69</v>
      </c>
      <c r="B26" s="108" t="s">
        <v>106</v>
      </c>
      <c r="C26" s="108" t="s">
        <v>99</v>
      </c>
      <c r="D26" s="108" t="s">
        <v>66</v>
      </c>
      <c r="E26" s="108" t="s">
        <v>143</v>
      </c>
      <c r="F26" s="107"/>
      <c r="G26" s="112">
        <f>G27</f>
        <v>600</v>
      </c>
      <c r="H26" s="112">
        <f>H27</f>
        <v>600</v>
      </c>
      <c r="I26" s="97"/>
    </row>
    <row r="27" spans="1:9" ht="63">
      <c r="A27" s="98" t="s">
        <v>194</v>
      </c>
      <c r="B27" s="108" t="s">
        <v>106</v>
      </c>
      <c r="C27" s="108" t="s">
        <v>99</v>
      </c>
      <c r="D27" s="108" t="s">
        <v>66</v>
      </c>
      <c r="E27" s="108" t="s">
        <v>143</v>
      </c>
      <c r="F27" s="107">
        <v>630</v>
      </c>
      <c r="G27" s="112">
        <v>600</v>
      </c>
      <c r="H27" s="112">
        <v>600</v>
      </c>
      <c r="I27" s="97"/>
    </row>
    <row r="28" spans="1:9" ht="63">
      <c r="A28" s="98" t="s">
        <v>139</v>
      </c>
      <c r="B28" s="113" t="s">
        <v>106</v>
      </c>
      <c r="C28" s="113" t="s">
        <v>99</v>
      </c>
      <c r="D28" s="113" t="s">
        <v>57</v>
      </c>
      <c r="E28" s="108"/>
      <c r="F28" s="107"/>
      <c r="G28" s="111">
        <f>G29</f>
        <v>30</v>
      </c>
      <c r="H28" s="111">
        <f>H29</f>
        <v>30</v>
      </c>
      <c r="I28" s="97"/>
    </row>
    <row r="29" spans="1:9" ht="47.25">
      <c r="A29" s="98" t="s">
        <v>140</v>
      </c>
      <c r="B29" s="108" t="s">
        <v>106</v>
      </c>
      <c r="C29" s="108" t="s">
        <v>99</v>
      </c>
      <c r="D29" s="108" t="s">
        <v>57</v>
      </c>
      <c r="E29" s="108" t="s">
        <v>141</v>
      </c>
      <c r="F29" s="107"/>
      <c r="G29" s="112">
        <f>G30</f>
        <v>30</v>
      </c>
      <c r="H29" s="112">
        <f>H30</f>
        <v>30</v>
      </c>
      <c r="I29" s="97"/>
    </row>
    <row r="30" spans="1:9" ht="47.25">
      <c r="A30" s="98" t="s">
        <v>84</v>
      </c>
      <c r="B30" s="108" t="s">
        <v>106</v>
      </c>
      <c r="C30" s="108" t="s">
        <v>99</v>
      </c>
      <c r="D30" s="108" t="s">
        <v>57</v>
      </c>
      <c r="E30" s="108" t="s">
        <v>141</v>
      </c>
      <c r="F30" s="107">
        <v>240</v>
      </c>
      <c r="G30" s="112">
        <v>30</v>
      </c>
      <c r="H30" s="112">
        <v>30</v>
      </c>
      <c r="I30" s="97"/>
    </row>
    <row r="31" spans="1:8" ht="47.25">
      <c r="A31" s="109" t="s">
        <v>94</v>
      </c>
      <c r="B31" s="113" t="s">
        <v>106</v>
      </c>
      <c r="C31" s="113" t="s">
        <v>100</v>
      </c>
      <c r="D31" s="113"/>
      <c r="E31" s="107"/>
      <c r="F31" s="107"/>
      <c r="G31" s="119">
        <f>G32+G47</f>
        <v>21181</v>
      </c>
      <c r="H31" s="119">
        <f>H32+H47</f>
        <v>21996</v>
      </c>
    </row>
    <row r="32" spans="1:8" ht="47.25">
      <c r="A32" s="98" t="s">
        <v>124</v>
      </c>
      <c r="B32" s="120">
        <v>54</v>
      </c>
      <c r="C32" s="113" t="s">
        <v>100</v>
      </c>
      <c r="D32" s="113" t="s">
        <v>43</v>
      </c>
      <c r="E32" s="113"/>
      <c r="F32" s="113"/>
      <c r="G32" s="119">
        <f>G33+G35+G37+G43+G45+G39+G41</f>
        <v>8169</v>
      </c>
      <c r="H32" s="119">
        <f>H33+H35+H37+H43+H45+H39+H41</f>
        <v>8658</v>
      </c>
    </row>
    <row r="33" spans="1:8" ht="78.75">
      <c r="A33" s="98" t="s">
        <v>96</v>
      </c>
      <c r="B33" s="108" t="s">
        <v>106</v>
      </c>
      <c r="C33" s="108" t="s">
        <v>100</v>
      </c>
      <c r="D33" s="108" t="s">
        <v>43</v>
      </c>
      <c r="E33" s="108" t="s">
        <v>125</v>
      </c>
      <c r="F33" s="107"/>
      <c r="G33" s="112">
        <f>G34</f>
        <v>1115</v>
      </c>
      <c r="H33" s="112">
        <f>H34</f>
        <v>1115</v>
      </c>
    </row>
    <row r="34" spans="1:8" ht="78.75">
      <c r="A34" s="98" t="s">
        <v>95</v>
      </c>
      <c r="B34" s="108" t="s">
        <v>106</v>
      </c>
      <c r="C34" s="108" t="s">
        <v>100</v>
      </c>
      <c r="D34" s="108" t="s">
        <v>43</v>
      </c>
      <c r="E34" s="108" t="s">
        <v>125</v>
      </c>
      <c r="F34" s="107">
        <v>810</v>
      </c>
      <c r="G34" s="112">
        <v>1115</v>
      </c>
      <c r="H34" s="112">
        <v>1115</v>
      </c>
    </row>
    <row r="35" spans="1:8" ht="31.5">
      <c r="A35" s="98" t="s">
        <v>127</v>
      </c>
      <c r="B35" s="108" t="s">
        <v>106</v>
      </c>
      <c r="C35" s="108" t="s">
        <v>100</v>
      </c>
      <c r="D35" s="108" t="s">
        <v>43</v>
      </c>
      <c r="E35" s="121">
        <v>64370</v>
      </c>
      <c r="F35" s="107"/>
      <c r="G35" s="107">
        <f>G36</f>
        <v>240</v>
      </c>
      <c r="H35" s="107">
        <f>H36</f>
        <v>240</v>
      </c>
    </row>
    <row r="36" spans="1:8" ht="47.25">
      <c r="A36" s="98" t="s">
        <v>84</v>
      </c>
      <c r="B36" s="108" t="s">
        <v>106</v>
      </c>
      <c r="C36" s="108" t="s">
        <v>100</v>
      </c>
      <c r="D36" s="108" t="s">
        <v>43</v>
      </c>
      <c r="E36" s="121">
        <v>64370</v>
      </c>
      <c r="F36" s="107">
        <v>240</v>
      </c>
      <c r="G36" s="107">
        <v>240</v>
      </c>
      <c r="H36" s="107">
        <v>240</v>
      </c>
    </row>
    <row r="37" spans="1:8" ht="31.5">
      <c r="A37" s="98" t="s">
        <v>186</v>
      </c>
      <c r="B37" s="108" t="s">
        <v>106</v>
      </c>
      <c r="C37" s="108" t="s">
        <v>100</v>
      </c>
      <c r="D37" s="108" t="s">
        <v>43</v>
      </c>
      <c r="E37" s="108" t="s">
        <v>181</v>
      </c>
      <c r="F37" s="107"/>
      <c r="G37" s="112">
        <f>G38</f>
        <v>2930</v>
      </c>
      <c r="H37" s="112">
        <f>H38</f>
        <v>1384</v>
      </c>
    </row>
    <row r="38" spans="1:8" s="99" customFormat="1" ht="47.25">
      <c r="A38" s="98" t="s">
        <v>84</v>
      </c>
      <c r="B38" s="108" t="s">
        <v>106</v>
      </c>
      <c r="C38" s="108" t="s">
        <v>100</v>
      </c>
      <c r="D38" s="108" t="s">
        <v>43</v>
      </c>
      <c r="E38" s="108" t="s">
        <v>181</v>
      </c>
      <c r="F38" s="107">
        <v>240</v>
      </c>
      <c r="G38" s="112">
        <f>3347-417</f>
        <v>2930</v>
      </c>
      <c r="H38" s="112">
        <f>3289-1905</f>
        <v>1384</v>
      </c>
    </row>
    <row r="39" spans="1:8" ht="47.25">
      <c r="A39" s="98" t="s">
        <v>97</v>
      </c>
      <c r="B39" s="108" t="s">
        <v>106</v>
      </c>
      <c r="C39" s="108" t="s">
        <v>100</v>
      </c>
      <c r="D39" s="108" t="s">
        <v>43</v>
      </c>
      <c r="E39" s="108" t="s">
        <v>165</v>
      </c>
      <c r="F39" s="107"/>
      <c r="G39" s="112">
        <f>G40</f>
        <v>3000</v>
      </c>
      <c r="H39" s="112">
        <f>H40</f>
        <v>3000</v>
      </c>
    </row>
    <row r="40" spans="1:8" ht="47.25">
      <c r="A40" s="98" t="s">
        <v>84</v>
      </c>
      <c r="B40" s="108" t="s">
        <v>106</v>
      </c>
      <c r="C40" s="108" t="s">
        <v>100</v>
      </c>
      <c r="D40" s="108" t="s">
        <v>43</v>
      </c>
      <c r="E40" s="108" t="s">
        <v>165</v>
      </c>
      <c r="F40" s="107">
        <v>240</v>
      </c>
      <c r="G40" s="112">
        <v>3000</v>
      </c>
      <c r="H40" s="112">
        <v>3000</v>
      </c>
    </row>
    <row r="41" spans="1:8" ht="47.25">
      <c r="A41" s="98" t="s">
        <v>97</v>
      </c>
      <c r="B41" s="108" t="s">
        <v>106</v>
      </c>
      <c r="C41" s="108" t="s">
        <v>100</v>
      </c>
      <c r="D41" s="108" t="s">
        <v>43</v>
      </c>
      <c r="E41" s="108" t="s">
        <v>166</v>
      </c>
      <c r="F41" s="107"/>
      <c r="G41" s="112">
        <f>G42</f>
        <v>158</v>
      </c>
      <c r="H41" s="112">
        <f>H42</f>
        <v>158</v>
      </c>
    </row>
    <row r="42" spans="1:8" ht="47.25">
      <c r="A42" s="98" t="s">
        <v>84</v>
      </c>
      <c r="B42" s="108" t="s">
        <v>106</v>
      </c>
      <c r="C42" s="108" t="s">
        <v>100</v>
      </c>
      <c r="D42" s="108" t="s">
        <v>43</v>
      </c>
      <c r="E42" s="108" t="s">
        <v>166</v>
      </c>
      <c r="F42" s="107">
        <v>240</v>
      </c>
      <c r="G42" s="112">
        <v>158</v>
      </c>
      <c r="H42" s="112">
        <v>158</v>
      </c>
    </row>
    <row r="43" spans="1:8" ht="47.25">
      <c r="A43" s="98" t="s">
        <v>174</v>
      </c>
      <c r="B43" s="108" t="s">
        <v>106</v>
      </c>
      <c r="C43" s="108" t="s">
        <v>100</v>
      </c>
      <c r="D43" s="108" t="s">
        <v>43</v>
      </c>
      <c r="E43" s="108" t="s">
        <v>220</v>
      </c>
      <c r="F43" s="107"/>
      <c r="G43" s="112">
        <f>G44</f>
        <v>690</v>
      </c>
      <c r="H43" s="112">
        <f>H44</f>
        <v>2623</v>
      </c>
    </row>
    <row r="44" spans="1:8" ht="94.5">
      <c r="A44" s="98" t="s">
        <v>175</v>
      </c>
      <c r="B44" s="108" t="s">
        <v>106</v>
      </c>
      <c r="C44" s="108" t="s">
        <v>100</v>
      </c>
      <c r="D44" s="108" t="s">
        <v>43</v>
      </c>
      <c r="E44" s="108" t="s">
        <v>220</v>
      </c>
      <c r="F44" s="107">
        <v>810</v>
      </c>
      <c r="G44" s="112">
        <v>690</v>
      </c>
      <c r="H44" s="112">
        <v>2623</v>
      </c>
    </row>
    <row r="45" spans="1:8" ht="47.25">
      <c r="A45" s="98" t="s">
        <v>174</v>
      </c>
      <c r="B45" s="108" t="s">
        <v>106</v>
      </c>
      <c r="C45" s="108" t="s">
        <v>100</v>
      </c>
      <c r="D45" s="108" t="s">
        <v>43</v>
      </c>
      <c r="E45" s="108" t="s">
        <v>221</v>
      </c>
      <c r="F45" s="107"/>
      <c r="G45" s="112">
        <f>G46</f>
        <v>36</v>
      </c>
      <c r="H45" s="112">
        <f>H46</f>
        <v>138</v>
      </c>
    </row>
    <row r="46" spans="1:8" ht="94.5">
      <c r="A46" s="98" t="s">
        <v>175</v>
      </c>
      <c r="B46" s="108" t="s">
        <v>106</v>
      </c>
      <c r="C46" s="108" t="s">
        <v>100</v>
      </c>
      <c r="D46" s="108" t="s">
        <v>43</v>
      </c>
      <c r="E46" s="108" t="s">
        <v>221</v>
      </c>
      <c r="F46" s="107">
        <v>810</v>
      </c>
      <c r="G46" s="112">
        <v>36</v>
      </c>
      <c r="H46" s="112">
        <v>138</v>
      </c>
    </row>
    <row r="47" spans="1:8" ht="47.25">
      <c r="A47" s="98" t="s">
        <v>119</v>
      </c>
      <c r="B47" s="113" t="s">
        <v>106</v>
      </c>
      <c r="C47" s="113" t="s">
        <v>100</v>
      </c>
      <c r="D47" s="113" t="s">
        <v>44</v>
      </c>
      <c r="E47" s="113"/>
      <c r="F47" s="110"/>
      <c r="G47" s="119">
        <f>G48+G52+G54+G50</f>
        <v>13012</v>
      </c>
      <c r="H47" s="119">
        <f>H48+H52+H54+H50</f>
        <v>13338</v>
      </c>
    </row>
    <row r="48" spans="1:8" ht="47.25">
      <c r="A48" s="98" t="s">
        <v>98</v>
      </c>
      <c r="B48" s="108" t="s">
        <v>106</v>
      </c>
      <c r="C48" s="108" t="s">
        <v>100</v>
      </c>
      <c r="D48" s="108" t="s">
        <v>44</v>
      </c>
      <c r="E48" s="108" t="s">
        <v>121</v>
      </c>
      <c r="F48" s="107"/>
      <c r="G48" s="112">
        <f>G49</f>
        <v>7481</v>
      </c>
      <c r="H48" s="112">
        <f>H49</f>
        <v>7481</v>
      </c>
    </row>
    <row r="49" spans="1:8" ht="47.25">
      <c r="A49" s="98" t="s">
        <v>84</v>
      </c>
      <c r="B49" s="108" t="s">
        <v>106</v>
      </c>
      <c r="C49" s="108" t="s">
        <v>100</v>
      </c>
      <c r="D49" s="108" t="s">
        <v>44</v>
      </c>
      <c r="E49" s="108" t="s">
        <v>121</v>
      </c>
      <c r="F49" s="107">
        <v>240</v>
      </c>
      <c r="G49" s="112">
        <v>7481</v>
      </c>
      <c r="H49" s="112">
        <v>7481</v>
      </c>
    </row>
    <row r="50" spans="1:8" ht="47.25">
      <c r="A50" s="98" t="s">
        <v>98</v>
      </c>
      <c r="B50" s="108" t="s">
        <v>106</v>
      </c>
      <c r="C50" s="108" t="s">
        <v>100</v>
      </c>
      <c r="D50" s="108" t="s">
        <v>44</v>
      </c>
      <c r="E50" s="108" t="s">
        <v>164</v>
      </c>
      <c r="F50" s="107"/>
      <c r="G50" s="112">
        <f>G51</f>
        <v>394</v>
      </c>
      <c r="H50" s="112">
        <f>H51</f>
        <v>394</v>
      </c>
    </row>
    <row r="51" spans="1:8" ht="47.25">
      <c r="A51" s="98" t="s">
        <v>84</v>
      </c>
      <c r="B51" s="108" t="s">
        <v>106</v>
      </c>
      <c r="C51" s="108" t="s">
        <v>100</v>
      </c>
      <c r="D51" s="108" t="s">
        <v>44</v>
      </c>
      <c r="E51" s="108" t="s">
        <v>164</v>
      </c>
      <c r="F51" s="107">
        <v>240</v>
      </c>
      <c r="G51" s="112">
        <v>394</v>
      </c>
      <c r="H51" s="112">
        <v>394</v>
      </c>
    </row>
    <row r="52" spans="1:8" ht="47.25">
      <c r="A52" s="98" t="s">
        <v>98</v>
      </c>
      <c r="B52" s="108" t="s">
        <v>106</v>
      </c>
      <c r="C52" s="108" t="s">
        <v>100</v>
      </c>
      <c r="D52" s="108" t="s">
        <v>44</v>
      </c>
      <c r="E52" s="108" t="s">
        <v>122</v>
      </c>
      <c r="F52" s="107"/>
      <c r="G52" s="112">
        <f>G53</f>
        <v>1316</v>
      </c>
      <c r="H52" s="112">
        <f>H53</f>
        <v>1316</v>
      </c>
    </row>
    <row r="53" spans="1:8" ht="47.25">
      <c r="A53" s="98" t="s">
        <v>84</v>
      </c>
      <c r="B53" s="108" t="s">
        <v>106</v>
      </c>
      <c r="C53" s="108" t="s">
        <v>100</v>
      </c>
      <c r="D53" s="108" t="s">
        <v>44</v>
      </c>
      <c r="E53" s="108" t="s">
        <v>122</v>
      </c>
      <c r="F53" s="107">
        <v>240</v>
      </c>
      <c r="G53" s="112">
        <v>1316</v>
      </c>
      <c r="H53" s="112">
        <v>1316</v>
      </c>
    </row>
    <row r="54" spans="1:8" ht="47.25">
      <c r="A54" s="98" t="s">
        <v>98</v>
      </c>
      <c r="B54" s="108" t="s">
        <v>106</v>
      </c>
      <c r="C54" s="108" t="s">
        <v>100</v>
      </c>
      <c r="D54" s="108" t="s">
        <v>44</v>
      </c>
      <c r="E54" s="108" t="s">
        <v>123</v>
      </c>
      <c r="F54" s="107"/>
      <c r="G54" s="112">
        <f>G55</f>
        <v>3821</v>
      </c>
      <c r="H54" s="112">
        <f>H55</f>
        <v>4147</v>
      </c>
    </row>
    <row r="55" spans="1:8" ht="47.25">
      <c r="A55" s="98" t="s">
        <v>84</v>
      </c>
      <c r="B55" s="108" t="s">
        <v>106</v>
      </c>
      <c r="C55" s="108" t="s">
        <v>100</v>
      </c>
      <c r="D55" s="108" t="s">
        <v>44</v>
      </c>
      <c r="E55" s="108" t="s">
        <v>123</v>
      </c>
      <c r="F55" s="107">
        <v>240</v>
      </c>
      <c r="G55" s="112">
        <v>3821</v>
      </c>
      <c r="H55" s="112">
        <v>4147</v>
      </c>
    </row>
    <row r="56" spans="1:10" ht="31.5">
      <c r="A56" s="109" t="s">
        <v>76</v>
      </c>
      <c r="B56" s="113" t="s">
        <v>106</v>
      </c>
      <c r="C56" s="113" t="s">
        <v>101</v>
      </c>
      <c r="D56" s="113"/>
      <c r="E56" s="107"/>
      <c r="F56" s="107"/>
      <c r="G56" s="119">
        <f>G57+G60+G67+G72</f>
        <v>31340</v>
      </c>
      <c r="H56" s="119">
        <f>H57+H60+H67+H72</f>
        <v>31340</v>
      </c>
      <c r="J56" s="118"/>
    </row>
    <row r="57" spans="1:10" ht="78.75">
      <c r="A57" s="98" t="s">
        <v>198</v>
      </c>
      <c r="B57" s="113" t="s">
        <v>106</v>
      </c>
      <c r="C57" s="113" t="s">
        <v>101</v>
      </c>
      <c r="D57" s="113" t="s">
        <v>43</v>
      </c>
      <c r="E57" s="107"/>
      <c r="F57" s="107"/>
      <c r="G57" s="119">
        <f>G58</f>
        <v>300</v>
      </c>
      <c r="H57" s="119">
        <f>H58</f>
        <v>300</v>
      </c>
      <c r="J57" s="118"/>
    </row>
    <row r="58" spans="1:8" ht="47.25">
      <c r="A58" s="98" t="s">
        <v>77</v>
      </c>
      <c r="B58" s="108" t="s">
        <v>106</v>
      </c>
      <c r="C58" s="108" t="s">
        <v>101</v>
      </c>
      <c r="D58" s="108" t="s">
        <v>43</v>
      </c>
      <c r="E58" s="108" t="s">
        <v>133</v>
      </c>
      <c r="F58" s="107"/>
      <c r="G58" s="112">
        <f>G59</f>
        <v>300</v>
      </c>
      <c r="H58" s="112">
        <f>H59</f>
        <v>300</v>
      </c>
    </row>
    <row r="59" spans="1:8" ht="47.25">
      <c r="A59" s="98" t="s">
        <v>84</v>
      </c>
      <c r="B59" s="108" t="s">
        <v>106</v>
      </c>
      <c r="C59" s="108" t="s">
        <v>101</v>
      </c>
      <c r="D59" s="108" t="s">
        <v>43</v>
      </c>
      <c r="E59" s="108" t="s">
        <v>133</v>
      </c>
      <c r="F59" s="107">
        <v>240</v>
      </c>
      <c r="G59" s="112">
        <v>300</v>
      </c>
      <c r="H59" s="112">
        <v>300</v>
      </c>
    </row>
    <row r="60" spans="1:8" ht="31.5">
      <c r="A60" s="98" t="s">
        <v>131</v>
      </c>
      <c r="B60" s="113" t="s">
        <v>106</v>
      </c>
      <c r="C60" s="113" t="s">
        <v>101</v>
      </c>
      <c r="D60" s="113" t="s">
        <v>44</v>
      </c>
      <c r="E60" s="113"/>
      <c r="F60" s="110"/>
      <c r="G60" s="111">
        <f>G61+G63+G65</f>
        <v>23472</v>
      </c>
      <c r="H60" s="111">
        <f>H61+H63+H65</f>
        <v>23472</v>
      </c>
    </row>
    <row r="61" spans="1:8" ht="47.25">
      <c r="A61" s="95" t="s">
        <v>81</v>
      </c>
      <c r="B61" s="108" t="s">
        <v>106</v>
      </c>
      <c r="C61" s="108" t="s">
        <v>101</v>
      </c>
      <c r="D61" s="108" t="s">
        <v>44</v>
      </c>
      <c r="E61" s="108" t="s">
        <v>145</v>
      </c>
      <c r="F61" s="107"/>
      <c r="G61" s="112">
        <f>G62</f>
        <v>15546</v>
      </c>
      <c r="H61" s="112">
        <f>H62</f>
        <v>15546</v>
      </c>
    </row>
    <row r="62" spans="1:8" ht="15.75">
      <c r="A62" s="96" t="s">
        <v>82</v>
      </c>
      <c r="B62" s="108" t="s">
        <v>106</v>
      </c>
      <c r="C62" s="108" t="s">
        <v>101</v>
      </c>
      <c r="D62" s="108" t="s">
        <v>44</v>
      </c>
      <c r="E62" s="108" t="s">
        <v>145</v>
      </c>
      <c r="F62" s="107">
        <v>610</v>
      </c>
      <c r="G62" s="112">
        <v>15546</v>
      </c>
      <c r="H62" s="112">
        <v>15546</v>
      </c>
    </row>
    <row r="63" spans="1:8" ht="31.5">
      <c r="A63" s="95" t="s">
        <v>83</v>
      </c>
      <c r="B63" s="108" t="s">
        <v>106</v>
      </c>
      <c r="C63" s="108" t="s">
        <v>101</v>
      </c>
      <c r="D63" s="108" t="s">
        <v>44</v>
      </c>
      <c r="E63" s="108" t="s">
        <v>146</v>
      </c>
      <c r="F63" s="107"/>
      <c r="G63" s="112">
        <f>G64</f>
        <v>7591</v>
      </c>
      <c r="H63" s="112">
        <f>H64</f>
        <v>7591</v>
      </c>
    </row>
    <row r="64" spans="1:8" ht="15.75">
      <c r="A64" s="96" t="s">
        <v>82</v>
      </c>
      <c r="B64" s="108" t="s">
        <v>106</v>
      </c>
      <c r="C64" s="108" t="s">
        <v>101</v>
      </c>
      <c r="D64" s="108" t="s">
        <v>44</v>
      </c>
      <c r="E64" s="108" t="s">
        <v>146</v>
      </c>
      <c r="F64" s="107">
        <v>610</v>
      </c>
      <c r="G64" s="112">
        <v>7591</v>
      </c>
      <c r="H64" s="112">
        <v>7591</v>
      </c>
    </row>
    <row r="65" spans="1:8" ht="63">
      <c r="A65" s="98" t="s">
        <v>177</v>
      </c>
      <c r="B65" s="108" t="s">
        <v>106</v>
      </c>
      <c r="C65" s="108" t="s">
        <v>101</v>
      </c>
      <c r="D65" s="108" t="s">
        <v>44</v>
      </c>
      <c r="E65" s="129" t="s">
        <v>167</v>
      </c>
      <c r="F65" s="128"/>
      <c r="G65" s="131">
        <f>G66</f>
        <v>335</v>
      </c>
      <c r="H65" s="131">
        <f>H66</f>
        <v>335</v>
      </c>
    </row>
    <row r="66" spans="1:8" ht="15.75">
      <c r="A66" s="98" t="s">
        <v>82</v>
      </c>
      <c r="B66" s="108" t="s">
        <v>106</v>
      </c>
      <c r="C66" s="108" t="s">
        <v>101</v>
      </c>
      <c r="D66" s="108" t="s">
        <v>44</v>
      </c>
      <c r="E66" s="129" t="s">
        <v>167</v>
      </c>
      <c r="F66" s="128">
        <v>610</v>
      </c>
      <c r="G66" s="131">
        <v>335</v>
      </c>
      <c r="H66" s="131">
        <v>335</v>
      </c>
    </row>
    <row r="67" spans="1:8" ht="31.5">
      <c r="A67" s="98" t="s">
        <v>132</v>
      </c>
      <c r="B67" s="113" t="s">
        <v>106</v>
      </c>
      <c r="C67" s="113" t="s">
        <v>101</v>
      </c>
      <c r="D67" s="113" t="s">
        <v>66</v>
      </c>
      <c r="E67" s="113"/>
      <c r="F67" s="110"/>
      <c r="G67" s="111">
        <f>G68+G70</f>
        <v>7188</v>
      </c>
      <c r="H67" s="111">
        <f>H68+H70</f>
        <v>7188</v>
      </c>
    </row>
    <row r="68" spans="1:8" ht="47.25">
      <c r="A68" s="98" t="s">
        <v>88</v>
      </c>
      <c r="B68" s="108" t="s">
        <v>106</v>
      </c>
      <c r="C68" s="108" t="s">
        <v>101</v>
      </c>
      <c r="D68" s="108" t="s">
        <v>66</v>
      </c>
      <c r="E68" s="108" t="s">
        <v>149</v>
      </c>
      <c r="F68" s="107"/>
      <c r="G68" s="112">
        <f>G69</f>
        <v>239</v>
      </c>
      <c r="H68" s="112">
        <f>H69</f>
        <v>239</v>
      </c>
    </row>
    <row r="69" spans="1:8" ht="47.25">
      <c r="A69" s="96" t="s">
        <v>84</v>
      </c>
      <c r="B69" s="108" t="s">
        <v>106</v>
      </c>
      <c r="C69" s="108" t="s">
        <v>101</v>
      </c>
      <c r="D69" s="108" t="s">
        <v>66</v>
      </c>
      <c r="E69" s="108" t="s">
        <v>149</v>
      </c>
      <c r="F69" s="107">
        <v>240</v>
      </c>
      <c r="G69" s="112">
        <v>239</v>
      </c>
      <c r="H69" s="112">
        <v>239</v>
      </c>
    </row>
    <row r="70" spans="1:8" ht="47.25">
      <c r="A70" s="95" t="s">
        <v>89</v>
      </c>
      <c r="B70" s="108" t="s">
        <v>106</v>
      </c>
      <c r="C70" s="108" t="s">
        <v>101</v>
      </c>
      <c r="D70" s="108" t="s">
        <v>66</v>
      </c>
      <c r="E70" s="108" t="s">
        <v>150</v>
      </c>
      <c r="F70" s="107"/>
      <c r="G70" s="112">
        <f>G71</f>
        <v>6949</v>
      </c>
      <c r="H70" s="112">
        <f>H71</f>
        <v>6949</v>
      </c>
    </row>
    <row r="71" spans="1:8" ht="15.75">
      <c r="A71" s="96" t="s">
        <v>82</v>
      </c>
      <c r="B71" s="108" t="s">
        <v>106</v>
      </c>
      <c r="C71" s="108" t="s">
        <v>101</v>
      </c>
      <c r="D71" s="108" t="s">
        <v>66</v>
      </c>
      <c r="E71" s="108" t="s">
        <v>150</v>
      </c>
      <c r="F71" s="107">
        <v>610</v>
      </c>
      <c r="G71" s="112">
        <v>6949</v>
      </c>
      <c r="H71" s="112">
        <v>6949</v>
      </c>
    </row>
    <row r="72" spans="1:8" ht="33" customHeight="1" hidden="1">
      <c r="A72" s="98" t="s">
        <v>147</v>
      </c>
      <c r="B72" s="113" t="s">
        <v>106</v>
      </c>
      <c r="C72" s="113" t="s">
        <v>101</v>
      </c>
      <c r="D72" s="113" t="s">
        <v>57</v>
      </c>
      <c r="E72" s="113"/>
      <c r="F72" s="110"/>
      <c r="G72" s="111">
        <f>G74</f>
        <v>380</v>
      </c>
      <c r="H72" s="111">
        <f>H74</f>
        <v>380</v>
      </c>
    </row>
    <row r="73" spans="1:8" ht="63">
      <c r="A73" s="98" t="s">
        <v>197</v>
      </c>
      <c r="B73" s="113" t="s">
        <v>106</v>
      </c>
      <c r="C73" s="113" t="s">
        <v>101</v>
      </c>
      <c r="D73" s="113" t="s">
        <v>57</v>
      </c>
      <c r="E73" s="113"/>
      <c r="F73" s="110"/>
      <c r="G73" s="111">
        <f>G74</f>
        <v>380</v>
      </c>
      <c r="H73" s="111">
        <f>H74</f>
        <v>380</v>
      </c>
    </row>
    <row r="74" spans="1:8" ht="47.25">
      <c r="A74" s="98" t="s">
        <v>107</v>
      </c>
      <c r="B74" s="108" t="s">
        <v>106</v>
      </c>
      <c r="C74" s="108" t="s">
        <v>101</v>
      </c>
      <c r="D74" s="108" t="s">
        <v>57</v>
      </c>
      <c r="E74" s="108" t="s">
        <v>148</v>
      </c>
      <c r="F74" s="107"/>
      <c r="G74" s="112">
        <f>G75</f>
        <v>380</v>
      </c>
      <c r="H74" s="112">
        <f>H75</f>
        <v>380</v>
      </c>
    </row>
    <row r="75" spans="1:8" ht="47.25">
      <c r="A75" s="98" t="s">
        <v>85</v>
      </c>
      <c r="B75" s="108" t="s">
        <v>106</v>
      </c>
      <c r="C75" s="108" t="s">
        <v>101</v>
      </c>
      <c r="D75" s="108" t="s">
        <v>57</v>
      </c>
      <c r="E75" s="108" t="s">
        <v>148</v>
      </c>
      <c r="F75" s="107">
        <v>320</v>
      </c>
      <c r="G75" s="112">
        <v>380</v>
      </c>
      <c r="H75" s="112">
        <v>380</v>
      </c>
    </row>
    <row r="76" spans="1:15" ht="47.25">
      <c r="A76" s="109" t="s">
        <v>54</v>
      </c>
      <c r="B76" s="113" t="s">
        <v>106</v>
      </c>
      <c r="C76" s="113" t="s">
        <v>55</v>
      </c>
      <c r="D76" s="113"/>
      <c r="E76" s="110"/>
      <c r="F76" s="110"/>
      <c r="G76" s="119">
        <f>G78+G80+G84+G86+G88+G90</f>
        <v>58092</v>
      </c>
      <c r="H76" s="119">
        <f>H78+H80+H84+H86+H88+H90</f>
        <v>56982</v>
      </c>
      <c r="J76" s="124"/>
      <c r="K76" s="124"/>
      <c r="L76" s="124"/>
      <c r="M76" s="124"/>
      <c r="N76" s="124"/>
      <c r="O76" s="124"/>
    </row>
    <row r="77" spans="1:15" s="99" customFormat="1" ht="63">
      <c r="A77" s="98" t="s">
        <v>191</v>
      </c>
      <c r="B77" s="113" t="s">
        <v>106</v>
      </c>
      <c r="C77" s="113" t="s">
        <v>55</v>
      </c>
      <c r="D77" s="113" t="s">
        <v>43</v>
      </c>
      <c r="E77" s="110"/>
      <c r="F77" s="110"/>
      <c r="G77" s="119">
        <f>G78+G80+G84+G86+G88+G90</f>
        <v>58092</v>
      </c>
      <c r="H77" s="119">
        <f>H78+H80+H84+H86+H88+H90</f>
        <v>56982</v>
      </c>
      <c r="J77" s="190"/>
      <c r="K77" s="191"/>
      <c r="L77" s="190"/>
      <c r="M77" s="190"/>
      <c r="N77" s="190"/>
      <c r="O77" s="190"/>
    </row>
    <row r="78" spans="1:15" s="99" customFormat="1" ht="15.75">
      <c r="A78" s="98" t="s">
        <v>56</v>
      </c>
      <c r="B78" s="108" t="s">
        <v>106</v>
      </c>
      <c r="C78" s="108" t="s">
        <v>55</v>
      </c>
      <c r="D78" s="108" t="s">
        <v>43</v>
      </c>
      <c r="E78" s="108" t="s">
        <v>153</v>
      </c>
      <c r="F78" s="107"/>
      <c r="G78" s="112">
        <v>3090</v>
      </c>
      <c r="H78" s="112">
        <f>H79</f>
        <v>3030</v>
      </c>
      <c r="J78" s="190"/>
      <c r="K78" s="190"/>
      <c r="L78" s="190"/>
      <c r="M78" s="190"/>
      <c r="N78" s="190"/>
      <c r="O78" s="190"/>
    </row>
    <row r="79" spans="1:15" s="99" customFormat="1" ht="47.25">
      <c r="A79" s="98" t="s">
        <v>192</v>
      </c>
      <c r="B79" s="108" t="s">
        <v>106</v>
      </c>
      <c r="C79" s="108" t="s">
        <v>55</v>
      </c>
      <c r="D79" s="108" t="s">
        <v>43</v>
      </c>
      <c r="E79" s="108" t="s">
        <v>153</v>
      </c>
      <c r="F79" s="107">
        <v>120</v>
      </c>
      <c r="G79" s="112">
        <v>3090</v>
      </c>
      <c r="H79" s="112">
        <v>3030</v>
      </c>
      <c r="J79" s="190"/>
      <c r="K79" s="190"/>
      <c r="L79" s="190"/>
      <c r="M79" s="190"/>
      <c r="N79" s="190"/>
      <c r="O79" s="190"/>
    </row>
    <row r="80" spans="1:15" s="99" customFormat="1" ht="31.5">
      <c r="A80" s="98" t="s">
        <v>58</v>
      </c>
      <c r="B80" s="108" t="s">
        <v>106</v>
      </c>
      <c r="C80" s="108" t="s">
        <v>55</v>
      </c>
      <c r="D80" s="108" t="s">
        <v>43</v>
      </c>
      <c r="E80" s="108" t="s">
        <v>128</v>
      </c>
      <c r="F80" s="107"/>
      <c r="G80" s="112">
        <f>G81+G82+G83</f>
        <v>38995</v>
      </c>
      <c r="H80" s="112">
        <f>H81+H82+H83</f>
        <v>37945</v>
      </c>
      <c r="I80" s="122"/>
      <c r="J80" s="190"/>
      <c r="K80" s="190"/>
      <c r="L80" s="190"/>
      <c r="M80" s="190"/>
      <c r="N80" s="190"/>
      <c r="O80" s="190"/>
    </row>
    <row r="81" spans="1:8" s="99" customFormat="1" ht="47.25">
      <c r="A81" s="98" t="s">
        <v>192</v>
      </c>
      <c r="B81" s="108" t="s">
        <v>106</v>
      </c>
      <c r="C81" s="108" t="s">
        <v>55</v>
      </c>
      <c r="D81" s="108" t="s">
        <v>43</v>
      </c>
      <c r="E81" s="108" t="s">
        <v>128</v>
      </c>
      <c r="F81" s="107">
        <v>120</v>
      </c>
      <c r="G81" s="112">
        <v>34174</v>
      </c>
      <c r="H81" s="112">
        <f>34174-400</f>
        <v>33774</v>
      </c>
    </row>
    <row r="82" spans="1:8" s="99" customFormat="1" ht="48.75" customHeight="1">
      <c r="A82" s="98" t="s">
        <v>84</v>
      </c>
      <c r="B82" s="108" t="s">
        <v>106</v>
      </c>
      <c r="C82" s="108" t="s">
        <v>55</v>
      </c>
      <c r="D82" s="108" t="s">
        <v>43</v>
      </c>
      <c r="E82" s="108" t="s">
        <v>128</v>
      </c>
      <c r="F82" s="107">
        <v>240</v>
      </c>
      <c r="G82" s="112">
        <f>4708-265-43</f>
        <v>4400</v>
      </c>
      <c r="H82" s="112">
        <f>4698-965-43</f>
        <v>3690</v>
      </c>
    </row>
    <row r="83" spans="1:8" s="99" customFormat="1" ht="31.5">
      <c r="A83" s="98" t="s">
        <v>59</v>
      </c>
      <c r="B83" s="108" t="s">
        <v>106</v>
      </c>
      <c r="C83" s="108" t="s">
        <v>55</v>
      </c>
      <c r="D83" s="108" t="s">
        <v>43</v>
      </c>
      <c r="E83" s="108" t="s">
        <v>128</v>
      </c>
      <c r="F83" s="107">
        <v>850</v>
      </c>
      <c r="G83" s="112">
        <v>421</v>
      </c>
      <c r="H83" s="112">
        <v>481</v>
      </c>
    </row>
    <row r="84" spans="1:8" s="99" customFormat="1" ht="94.5">
      <c r="A84" s="98" t="s">
        <v>204</v>
      </c>
      <c r="B84" s="108" t="s">
        <v>106</v>
      </c>
      <c r="C84" s="108" t="s">
        <v>55</v>
      </c>
      <c r="D84" s="108" t="s">
        <v>43</v>
      </c>
      <c r="E84" s="108" t="s">
        <v>130</v>
      </c>
      <c r="F84" s="107"/>
      <c r="G84" s="112">
        <f>G85</f>
        <v>4</v>
      </c>
      <c r="H84" s="112">
        <f>H85</f>
        <v>4</v>
      </c>
    </row>
    <row r="85" spans="1:8" s="99" customFormat="1" ht="47.25">
      <c r="A85" s="98" t="s">
        <v>84</v>
      </c>
      <c r="B85" s="108" t="s">
        <v>106</v>
      </c>
      <c r="C85" s="108" t="s">
        <v>55</v>
      </c>
      <c r="D85" s="108" t="s">
        <v>43</v>
      </c>
      <c r="E85" s="108" t="s">
        <v>130</v>
      </c>
      <c r="F85" s="107">
        <v>240</v>
      </c>
      <c r="G85" s="112">
        <v>4</v>
      </c>
      <c r="H85" s="112">
        <v>4</v>
      </c>
    </row>
    <row r="86" spans="1:8" s="99" customFormat="1" ht="56.25" customHeight="1">
      <c r="A86" s="98" t="s">
        <v>199</v>
      </c>
      <c r="B86" s="108" t="s">
        <v>106</v>
      </c>
      <c r="C86" s="108" t="s">
        <v>55</v>
      </c>
      <c r="D86" s="108" t="s">
        <v>43</v>
      </c>
      <c r="E86" s="108" t="s">
        <v>129</v>
      </c>
      <c r="F86" s="107"/>
      <c r="G86" s="112">
        <f>G87</f>
        <v>466</v>
      </c>
      <c r="H86" s="112">
        <f>H87</f>
        <v>466</v>
      </c>
    </row>
    <row r="87" spans="1:8" s="99" customFormat="1" ht="47.25">
      <c r="A87" s="98" t="s">
        <v>192</v>
      </c>
      <c r="B87" s="108" t="s">
        <v>106</v>
      </c>
      <c r="C87" s="108" t="s">
        <v>55</v>
      </c>
      <c r="D87" s="108" t="s">
        <v>43</v>
      </c>
      <c r="E87" s="108" t="s">
        <v>129</v>
      </c>
      <c r="F87" s="107">
        <v>120</v>
      </c>
      <c r="G87" s="112">
        <v>466</v>
      </c>
      <c r="H87" s="112">
        <v>466</v>
      </c>
    </row>
    <row r="88" spans="1:8" s="99" customFormat="1" ht="15.75">
      <c r="A88" s="98" t="s">
        <v>56</v>
      </c>
      <c r="B88" s="108" t="s">
        <v>106</v>
      </c>
      <c r="C88" s="108" t="s">
        <v>55</v>
      </c>
      <c r="D88" s="108" t="s">
        <v>43</v>
      </c>
      <c r="E88" s="121">
        <v>11010</v>
      </c>
      <c r="F88" s="107"/>
      <c r="G88" s="112">
        <f>G89</f>
        <v>2159</v>
      </c>
      <c r="H88" s="112">
        <f>H89</f>
        <v>2159</v>
      </c>
    </row>
    <row r="89" spans="1:8" s="99" customFormat="1" ht="15.75">
      <c r="A89" s="107" t="s">
        <v>87</v>
      </c>
      <c r="B89" s="108" t="s">
        <v>106</v>
      </c>
      <c r="C89" s="108" t="s">
        <v>55</v>
      </c>
      <c r="D89" s="108" t="s">
        <v>43</v>
      </c>
      <c r="E89" s="121">
        <v>11010</v>
      </c>
      <c r="F89" s="107">
        <v>360</v>
      </c>
      <c r="G89" s="112">
        <v>2159</v>
      </c>
      <c r="H89" s="112">
        <v>2159</v>
      </c>
    </row>
    <row r="90" spans="1:8" s="99" customFormat="1" ht="31.5">
      <c r="A90" s="98" t="s">
        <v>58</v>
      </c>
      <c r="B90" s="108" t="s">
        <v>106</v>
      </c>
      <c r="C90" s="108" t="s">
        <v>55</v>
      </c>
      <c r="D90" s="108" t="s">
        <v>43</v>
      </c>
      <c r="E90" s="121">
        <v>11040</v>
      </c>
      <c r="F90" s="107"/>
      <c r="G90" s="112">
        <f>G91</f>
        <v>13378</v>
      </c>
      <c r="H90" s="112">
        <f>H91</f>
        <v>13378</v>
      </c>
    </row>
    <row r="91" spans="1:8" s="99" customFormat="1" ht="15.75">
      <c r="A91" s="107" t="s">
        <v>87</v>
      </c>
      <c r="B91" s="108" t="s">
        <v>106</v>
      </c>
      <c r="C91" s="108" t="s">
        <v>55</v>
      </c>
      <c r="D91" s="108" t="s">
        <v>43</v>
      </c>
      <c r="E91" s="121">
        <v>11040</v>
      </c>
      <c r="F91" s="107">
        <v>360</v>
      </c>
      <c r="G91" s="112">
        <v>13378</v>
      </c>
      <c r="H91" s="112">
        <v>13378</v>
      </c>
    </row>
    <row r="92" spans="1:9" ht="15.75">
      <c r="A92" s="110" t="s">
        <v>61</v>
      </c>
      <c r="B92" s="120">
        <v>98</v>
      </c>
      <c r="C92" s="120"/>
      <c r="D92" s="120"/>
      <c r="E92" s="110"/>
      <c r="F92" s="110"/>
      <c r="G92" s="119">
        <f>G93</f>
        <v>416</v>
      </c>
      <c r="H92" s="119">
        <f>H93+H99+H101</f>
        <v>3548</v>
      </c>
      <c r="I92" s="124"/>
    </row>
    <row r="93" spans="1:9" ht="31.5">
      <c r="A93" s="98" t="s">
        <v>151</v>
      </c>
      <c r="B93" s="121">
        <v>98</v>
      </c>
      <c r="C93" s="121">
        <v>9</v>
      </c>
      <c r="D93" s="121"/>
      <c r="E93" s="108"/>
      <c r="F93" s="107"/>
      <c r="G93" s="126">
        <f>G94+G97</f>
        <v>416</v>
      </c>
      <c r="H93" s="126">
        <f>H94+H97</f>
        <v>416</v>
      </c>
      <c r="I93" s="124"/>
    </row>
    <row r="94" spans="1:9" ht="31.5">
      <c r="A94" s="98" t="s">
        <v>58</v>
      </c>
      <c r="B94" s="108" t="s">
        <v>103</v>
      </c>
      <c r="C94" s="108" t="s">
        <v>104</v>
      </c>
      <c r="D94" s="108" t="s">
        <v>120</v>
      </c>
      <c r="E94" s="108" t="s">
        <v>128</v>
      </c>
      <c r="F94" s="104"/>
      <c r="G94" s="106">
        <f>G95+G96</f>
        <v>16</v>
      </c>
      <c r="H94" s="106">
        <f>H95+H96</f>
        <v>16</v>
      </c>
      <c r="I94" s="124"/>
    </row>
    <row r="95" spans="1:8" ht="47.25">
      <c r="A95" s="98" t="s">
        <v>84</v>
      </c>
      <c r="B95" s="108" t="s">
        <v>103</v>
      </c>
      <c r="C95" s="108" t="s">
        <v>104</v>
      </c>
      <c r="D95" s="108" t="s">
        <v>120</v>
      </c>
      <c r="E95" s="108" t="s">
        <v>128</v>
      </c>
      <c r="F95" s="115">
        <v>240</v>
      </c>
      <c r="G95" s="106">
        <v>12</v>
      </c>
      <c r="H95" s="106">
        <v>12</v>
      </c>
    </row>
    <row r="96" spans="1:8" ht="31.5">
      <c r="A96" s="98" t="s">
        <v>59</v>
      </c>
      <c r="B96" s="108" t="s">
        <v>103</v>
      </c>
      <c r="C96" s="108" t="s">
        <v>104</v>
      </c>
      <c r="D96" s="108" t="s">
        <v>120</v>
      </c>
      <c r="E96" s="108" t="s">
        <v>128</v>
      </c>
      <c r="F96" s="115">
        <v>850</v>
      </c>
      <c r="G96" s="106">
        <v>4</v>
      </c>
      <c r="H96" s="106">
        <v>4</v>
      </c>
    </row>
    <row r="97" spans="1:8" ht="31.5">
      <c r="A97" s="98" t="s">
        <v>62</v>
      </c>
      <c r="B97" s="108" t="s">
        <v>103</v>
      </c>
      <c r="C97" s="108" t="s">
        <v>104</v>
      </c>
      <c r="D97" s="108" t="s">
        <v>120</v>
      </c>
      <c r="E97" s="108" t="s">
        <v>134</v>
      </c>
      <c r="F97" s="107"/>
      <c r="G97" s="112">
        <f>G98</f>
        <v>400</v>
      </c>
      <c r="H97" s="112">
        <f>H98</f>
        <v>400</v>
      </c>
    </row>
    <row r="98" spans="1:8" ht="15.75">
      <c r="A98" s="98" t="s">
        <v>63</v>
      </c>
      <c r="B98" s="108" t="s">
        <v>103</v>
      </c>
      <c r="C98" s="108" t="s">
        <v>104</v>
      </c>
      <c r="D98" s="108" t="s">
        <v>120</v>
      </c>
      <c r="E98" s="108" t="s">
        <v>134</v>
      </c>
      <c r="F98" s="107">
        <v>870</v>
      </c>
      <c r="G98" s="112">
        <v>400</v>
      </c>
      <c r="H98" s="112">
        <v>400</v>
      </c>
    </row>
    <row r="99" spans="1:8" ht="47.25">
      <c r="A99" s="98" t="s">
        <v>176</v>
      </c>
      <c r="B99" s="108" t="s">
        <v>103</v>
      </c>
      <c r="C99" s="108" t="s">
        <v>104</v>
      </c>
      <c r="D99" s="108" t="s">
        <v>120</v>
      </c>
      <c r="E99" s="108" t="s">
        <v>169</v>
      </c>
      <c r="F99" s="107"/>
      <c r="G99" s="112"/>
      <c r="H99" s="112">
        <f>H100</f>
        <v>3122</v>
      </c>
    </row>
    <row r="100" spans="1:8" ht="47.25">
      <c r="A100" s="98" t="s">
        <v>84</v>
      </c>
      <c r="B100" s="108" t="s">
        <v>103</v>
      </c>
      <c r="C100" s="108" t="s">
        <v>104</v>
      </c>
      <c r="D100" s="108" t="s">
        <v>120</v>
      </c>
      <c r="E100" s="108" t="s">
        <v>169</v>
      </c>
      <c r="F100" s="107">
        <v>240</v>
      </c>
      <c r="G100" s="112"/>
      <c r="H100" s="112">
        <v>3122</v>
      </c>
    </row>
    <row r="101" spans="1:8" ht="47.25">
      <c r="A101" s="98" t="s">
        <v>176</v>
      </c>
      <c r="B101" s="108" t="s">
        <v>103</v>
      </c>
      <c r="C101" s="108" t="s">
        <v>104</v>
      </c>
      <c r="D101" s="108" t="s">
        <v>120</v>
      </c>
      <c r="E101" s="108" t="s">
        <v>187</v>
      </c>
      <c r="F101" s="107"/>
      <c r="G101" s="112"/>
      <c r="H101" s="112">
        <f>H102</f>
        <v>10</v>
      </c>
    </row>
    <row r="102" spans="1:8" ht="47.25">
      <c r="A102" s="98" t="s">
        <v>84</v>
      </c>
      <c r="B102" s="108" t="s">
        <v>103</v>
      </c>
      <c r="C102" s="108" t="s">
        <v>104</v>
      </c>
      <c r="D102" s="108" t="s">
        <v>120</v>
      </c>
      <c r="E102" s="108" t="s">
        <v>187</v>
      </c>
      <c r="F102" s="107">
        <v>240</v>
      </c>
      <c r="G102" s="112"/>
      <c r="H102" s="112">
        <v>10</v>
      </c>
    </row>
    <row r="103" spans="1:8" ht="15.75">
      <c r="A103" s="156" t="s">
        <v>200</v>
      </c>
      <c r="B103" s="157" t="s">
        <v>201</v>
      </c>
      <c r="C103" s="158" t="s">
        <v>202</v>
      </c>
      <c r="D103" s="157" t="s">
        <v>202</v>
      </c>
      <c r="E103" s="159" t="s">
        <v>202</v>
      </c>
      <c r="F103" s="160" t="s">
        <v>202</v>
      </c>
      <c r="G103" s="111">
        <f>G106</f>
        <v>2570</v>
      </c>
      <c r="H103" s="111">
        <f>H106</f>
        <v>5158</v>
      </c>
    </row>
    <row r="104" spans="1:8" ht="15.75">
      <c r="A104" s="156" t="s">
        <v>200</v>
      </c>
      <c r="B104" s="157" t="s">
        <v>201</v>
      </c>
      <c r="C104" s="158" t="s">
        <v>104</v>
      </c>
      <c r="D104" s="157" t="s">
        <v>202</v>
      </c>
      <c r="E104" s="159" t="s">
        <v>202</v>
      </c>
      <c r="F104" s="160" t="s">
        <v>202</v>
      </c>
      <c r="G104" s="112">
        <v>2570</v>
      </c>
      <c r="H104" s="112">
        <v>5158</v>
      </c>
    </row>
    <row r="105" spans="1:8" ht="15.75">
      <c r="A105" s="161" t="s">
        <v>200</v>
      </c>
      <c r="B105" s="162" t="s">
        <v>201</v>
      </c>
      <c r="C105" s="163" t="s">
        <v>104</v>
      </c>
      <c r="D105" s="162" t="s">
        <v>120</v>
      </c>
      <c r="E105" s="164" t="s">
        <v>203</v>
      </c>
      <c r="F105" s="165" t="s">
        <v>202</v>
      </c>
      <c r="G105" s="112">
        <v>2570</v>
      </c>
      <c r="H105" s="112">
        <v>5158</v>
      </c>
    </row>
    <row r="106" spans="1:8" ht="15.75">
      <c r="A106" s="161" t="s">
        <v>200</v>
      </c>
      <c r="B106" s="166" t="s">
        <v>201</v>
      </c>
      <c r="C106" s="167" t="s">
        <v>104</v>
      </c>
      <c r="D106" s="168" t="s">
        <v>120</v>
      </c>
      <c r="E106" s="169" t="s">
        <v>203</v>
      </c>
      <c r="F106" s="170">
        <v>990</v>
      </c>
      <c r="G106" s="112">
        <v>2570</v>
      </c>
      <c r="H106" s="112">
        <v>5158</v>
      </c>
    </row>
    <row r="107" spans="1:8" ht="15.75">
      <c r="A107" s="110" t="s">
        <v>91</v>
      </c>
      <c r="B107" s="110"/>
      <c r="C107" s="110"/>
      <c r="D107" s="110"/>
      <c r="E107" s="110"/>
      <c r="F107" s="110"/>
      <c r="G107" s="119">
        <f>G13+G31+G56+G76+G92+G106</f>
        <v>116074</v>
      </c>
      <c r="H107" s="119">
        <f>H13+H31+H56+H76+H92+H106</f>
        <v>121499</v>
      </c>
    </row>
    <row r="108" spans="1:7" ht="15.75">
      <c r="A108" s="99"/>
      <c r="B108" s="99"/>
      <c r="C108" s="99"/>
      <c r="D108" s="99"/>
      <c r="E108" s="99"/>
      <c r="F108" s="99"/>
      <c r="G108" s="122"/>
    </row>
    <row r="109" spans="1:7" ht="15.75">
      <c r="A109" s="99"/>
      <c r="B109" s="99"/>
      <c r="C109" s="99"/>
      <c r="D109" s="99"/>
      <c r="E109" s="99"/>
      <c r="F109" s="99"/>
      <c r="G109" s="122"/>
    </row>
    <row r="110" spans="1:7" ht="15.75">
      <c r="A110" s="99"/>
      <c r="B110" s="99"/>
      <c r="C110" s="99"/>
      <c r="D110" s="99"/>
      <c r="E110" s="99"/>
      <c r="F110" s="99"/>
      <c r="G110" s="99"/>
    </row>
    <row r="111" spans="1:7" ht="15.75">
      <c r="A111" s="99"/>
      <c r="B111" s="99"/>
      <c r="C111" s="99"/>
      <c r="D111" s="99"/>
      <c r="E111" s="99"/>
      <c r="F111" s="99"/>
      <c r="G111" s="99"/>
    </row>
    <row r="112" spans="1:7" ht="15.75">
      <c r="A112" s="99"/>
      <c r="B112" s="99"/>
      <c r="C112" s="99"/>
      <c r="D112" s="99"/>
      <c r="E112" s="99"/>
      <c r="F112" s="99"/>
      <c r="G112" s="99"/>
    </row>
    <row r="113" spans="1:7" ht="15.75">
      <c r="A113" s="99"/>
      <c r="B113" s="99"/>
      <c r="C113" s="99"/>
      <c r="D113" s="99"/>
      <c r="E113" s="99"/>
      <c r="F113" s="99"/>
      <c r="G113" s="99"/>
    </row>
    <row r="114" spans="1:7" ht="15.75">
      <c r="A114" s="99"/>
      <c r="B114" s="99"/>
      <c r="C114" s="99"/>
      <c r="D114" s="99"/>
      <c r="E114" s="99"/>
      <c r="F114" s="99"/>
      <c r="G114" s="99"/>
    </row>
    <row r="115" spans="1:7" ht="15.75">
      <c r="A115" s="99"/>
      <c r="B115" s="99"/>
      <c r="C115" s="99"/>
      <c r="D115" s="99"/>
      <c r="E115" s="99"/>
      <c r="F115" s="99"/>
      <c r="G115" s="99"/>
    </row>
    <row r="116" spans="1:7" ht="15.75">
      <c r="A116" s="99"/>
      <c r="B116" s="99"/>
      <c r="C116" s="99"/>
      <c r="D116" s="99"/>
      <c r="E116" s="99"/>
      <c r="F116" s="99"/>
      <c r="G116" s="99"/>
    </row>
    <row r="117" spans="1:7" ht="15.75">
      <c r="A117" s="99"/>
      <c r="B117" s="99"/>
      <c r="C117" s="99"/>
      <c r="D117" s="99"/>
      <c r="E117" s="99"/>
      <c r="F117" s="99"/>
      <c r="G117" s="99"/>
    </row>
    <row r="118" spans="1:7" ht="15.75">
      <c r="A118" s="99"/>
      <c r="B118" s="99"/>
      <c r="C118" s="99"/>
      <c r="D118" s="99"/>
      <c r="E118" s="99"/>
      <c r="F118" s="99"/>
      <c r="G118" s="99"/>
    </row>
    <row r="119" spans="1:7" ht="15.75">
      <c r="A119" s="99"/>
      <c r="B119" s="99"/>
      <c r="C119" s="99"/>
      <c r="D119" s="99"/>
      <c r="E119" s="99"/>
      <c r="F119" s="99"/>
      <c r="G119" s="99"/>
    </row>
    <row r="120" spans="1:7" ht="15.75">
      <c r="A120" s="99"/>
      <c r="B120" s="99"/>
      <c r="C120" s="99"/>
      <c r="D120" s="99"/>
      <c r="E120" s="99"/>
      <c r="F120" s="99"/>
      <c r="G120" s="99"/>
    </row>
    <row r="121" spans="1:7" ht="15.75">
      <c r="A121" s="99"/>
      <c r="B121" s="99"/>
      <c r="C121" s="99"/>
      <c r="D121" s="99"/>
      <c r="E121" s="99"/>
      <c r="F121" s="99"/>
      <c r="G121" s="99"/>
    </row>
    <row r="122" spans="1:7" ht="15.75">
      <c r="A122" s="99"/>
      <c r="B122" s="99"/>
      <c r="C122" s="99"/>
      <c r="D122" s="99"/>
      <c r="E122" s="99"/>
      <c r="F122" s="99"/>
      <c r="G122" s="99"/>
    </row>
    <row r="123" spans="1:7" ht="15.75">
      <c r="A123" s="99"/>
      <c r="B123" s="99"/>
      <c r="C123" s="99"/>
      <c r="D123" s="99"/>
      <c r="E123" s="99"/>
      <c r="F123" s="99"/>
      <c r="G123" s="99"/>
    </row>
    <row r="124" spans="1:7" ht="15.75">
      <c r="A124" s="99"/>
      <c r="B124" s="99"/>
      <c r="C124" s="99"/>
      <c r="D124" s="99"/>
      <c r="E124" s="99"/>
      <c r="F124" s="99"/>
      <c r="G124" s="99"/>
    </row>
    <row r="125" spans="1:7" ht="15.75">
      <c r="A125" s="99"/>
      <c r="B125" s="99"/>
      <c r="C125" s="99"/>
      <c r="D125" s="99"/>
      <c r="E125" s="99"/>
      <c r="F125" s="99"/>
      <c r="G125" s="99"/>
    </row>
    <row r="126" spans="1:7" ht="15.75">
      <c r="A126" s="99"/>
      <c r="B126" s="99"/>
      <c r="C126" s="99"/>
      <c r="D126" s="99"/>
      <c r="E126" s="99"/>
      <c r="F126" s="99"/>
      <c r="G126" s="99"/>
    </row>
    <row r="127" spans="1:7" ht="15.75">
      <c r="A127" s="99"/>
      <c r="B127" s="99"/>
      <c r="C127" s="99"/>
      <c r="D127" s="99"/>
      <c r="E127" s="99"/>
      <c r="F127" s="99"/>
      <c r="G127" s="99"/>
    </row>
    <row r="128" spans="1:7" ht="15.75">
      <c r="A128" s="99"/>
      <c r="B128" s="99"/>
      <c r="C128" s="99"/>
      <c r="D128" s="99"/>
      <c r="E128" s="99"/>
      <c r="F128" s="99"/>
      <c r="G128" s="99"/>
    </row>
    <row r="129" spans="1:7" ht="15.75">
      <c r="A129" s="99"/>
      <c r="B129" s="99"/>
      <c r="C129" s="99"/>
      <c r="D129" s="99"/>
      <c r="E129" s="99"/>
      <c r="F129" s="99"/>
      <c r="G129" s="99"/>
    </row>
    <row r="130" spans="1:7" ht="15.75">
      <c r="A130" s="99"/>
      <c r="B130" s="99"/>
      <c r="C130" s="99"/>
      <c r="D130" s="99"/>
      <c r="E130" s="99"/>
      <c r="F130" s="99"/>
      <c r="G130" s="99"/>
    </row>
    <row r="131" spans="1:7" ht="15.75">
      <c r="A131" s="99"/>
      <c r="B131" s="99"/>
      <c r="C131" s="99"/>
      <c r="D131" s="99"/>
      <c r="E131" s="99"/>
      <c r="F131" s="99"/>
      <c r="G131" s="99"/>
    </row>
    <row r="132" spans="1:7" ht="15.75">
      <c r="A132" s="99"/>
      <c r="B132" s="99"/>
      <c r="C132" s="99"/>
      <c r="D132" s="99"/>
      <c r="E132" s="99"/>
      <c r="F132" s="99"/>
      <c r="G132" s="99"/>
    </row>
    <row r="133" spans="1:7" ht="15.75">
      <c r="A133" s="99"/>
      <c r="B133" s="99"/>
      <c r="C133" s="99"/>
      <c r="D133" s="99"/>
      <c r="E133" s="99"/>
      <c r="F133" s="99"/>
      <c r="G133" s="99"/>
    </row>
    <row r="134" spans="1:7" ht="15.75">
      <c r="A134" s="99"/>
      <c r="B134" s="99"/>
      <c r="C134" s="99"/>
      <c r="D134" s="99"/>
      <c r="E134" s="99"/>
      <c r="F134" s="99"/>
      <c r="G134" s="99"/>
    </row>
    <row r="135" spans="1:7" ht="15.75">
      <c r="A135" s="99"/>
      <c r="B135" s="99"/>
      <c r="C135" s="99"/>
      <c r="D135" s="99"/>
      <c r="E135" s="99"/>
      <c r="F135" s="99"/>
      <c r="G135" s="99"/>
    </row>
    <row r="136" spans="1:7" ht="15.75">
      <c r="A136" s="99"/>
      <c r="B136" s="99"/>
      <c r="C136" s="99"/>
      <c r="D136" s="99"/>
      <c r="E136" s="99"/>
      <c r="F136" s="99"/>
      <c r="G136" s="99"/>
    </row>
    <row r="137" spans="1:7" ht="15.75">
      <c r="A137" s="99"/>
      <c r="B137" s="99"/>
      <c r="C137" s="99"/>
      <c r="D137" s="99"/>
      <c r="E137" s="99"/>
      <c r="F137" s="99"/>
      <c r="G137" s="99"/>
    </row>
    <row r="138" spans="1:7" ht="15.75">
      <c r="A138" s="99"/>
      <c r="B138" s="99"/>
      <c r="C138" s="99"/>
      <c r="D138" s="99"/>
      <c r="E138" s="99"/>
      <c r="F138" s="99"/>
      <c r="G138" s="99"/>
    </row>
    <row r="139" spans="1:7" ht="15.75">
      <c r="A139" s="99"/>
      <c r="B139" s="99"/>
      <c r="C139" s="99"/>
      <c r="D139" s="99"/>
      <c r="E139" s="99"/>
      <c r="F139" s="99"/>
      <c r="G139" s="99"/>
    </row>
    <row r="140" spans="1:7" ht="15.75">
      <c r="A140" s="99"/>
      <c r="B140" s="99"/>
      <c r="C140" s="99"/>
      <c r="D140" s="99"/>
      <c r="E140" s="99"/>
      <c r="F140" s="99"/>
      <c r="G140" s="99"/>
    </row>
    <row r="141" spans="1:7" ht="15.75">
      <c r="A141" s="99"/>
      <c r="B141" s="99"/>
      <c r="C141" s="99"/>
      <c r="D141" s="99"/>
      <c r="E141" s="99"/>
      <c r="F141" s="99"/>
      <c r="G141" s="99"/>
    </row>
    <row r="142" spans="1:7" ht="15.75">
      <c r="A142" s="99"/>
      <c r="B142" s="99"/>
      <c r="C142" s="99"/>
      <c r="D142" s="99"/>
      <c r="E142" s="99"/>
      <c r="F142" s="99"/>
      <c r="G142" s="99"/>
    </row>
    <row r="143" spans="1:7" ht="15.75">
      <c r="A143" s="99"/>
      <c r="B143" s="99"/>
      <c r="C143" s="99"/>
      <c r="D143" s="99"/>
      <c r="E143" s="99"/>
      <c r="F143" s="99"/>
      <c r="G143" s="99"/>
    </row>
    <row r="144" spans="1:7" ht="15.75">
      <c r="A144" s="99"/>
      <c r="B144" s="99"/>
      <c r="C144" s="99"/>
      <c r="D144" s="99"/>
      <c r="E144" s="99"/>
      <c r="F144" s="99"/>
      <c r="G144" s="99"/>
    </row>
    <row r="145" spans="1:7" ht="15.75">
      <c r="A145" s="99"/>
      <c r="B145" s="99"/>
      <c r="C145" s="99"/>
      <c r="D145" s="99"/>
      <c r="E145" s="99"/>
      <c r="F145" s="99"/>
      <c r="G145" s="99"/>
    </row>
    <row r="146" spans="1:7" ht="15.75">
      <c r="A146" s="99"/>
      <c r="B146" s="99"/>
      <c r="C146" s="99"/>
      <c r="D146" s="99"/>
      <c r="E146" s="99"/>
      <c r="F146" s="99"/>
      <c r="G146" s="99"/>
    </row>
    <row r="147" spans="1:7" ht="15.75">
      <c r="A147" s="99"/>
      <c r="B147" s="99"/>
      <c r="C147" s="99"/>
      <c r="D147" s="99"/>
      <c r="E147" s="99"/>
      <c r="F147" s="99"/>
      <c r="G147" s="99"/>
    </row>
    <row r="148" spans="1:7" ht="15.75">
      <c r="A148" s="99"/>
      <c r="B148" s="99"/>
      <c r="C148" s="99"/>
      <c r="D148" s="99"/>
      <c r="E148" s="99"/>
      <c r="F148" s="99"/>
      <c r="G148" s="99"/>
    </row>
    <row r="149" spans="1:7" ht="15.75">
      <c r="A149" s="99"/>
      <c r="B149" s="99"/>
      <c r="C149" s="99"/>
      <c r="D149" s="99"/>
      <c r="E149" s="99"/>
      <c r="F149" s="99"/>
      <c r="G149" s="99"/>
    </row>
    <row r="150" spans="1:7" ht="15.75">
      <c r="A150" s="99"/>
      <c r="B150" s="99"/>
      <c r="C150" s="99"/>
      <c r="D150" s="99"/>
      <c r="E150" s="99"/>
      <c r="F150" s="99"/>
      <c r="G150" s="99"/>
    </row>
    <row r="151" spans="1:7" ht="15.75">
      <c r="A151" s="99"/>
      <c r="B151" s="99"/>
      <c r="C151" s="99"/>
      <c r="D151" s="99"/>
      <c r="E151" s="99"/>
      <c r="F151" s="99"/>
      <c r="G151" s="99"/>
    </row>
    <row r="152" spans="1:7" ht="15.75">
      <c r="A152" s="99"/>
      <c r="B152" s="99"/>
      <c r="C152" s="99"/>
      <c r="D152" s="99"/>
      <c r="E152" s="99"/>
      <c r="F152" s="99"/>
      <c r="G152" s="99"/>
    </row>
    <row r="153" spans="1:7" ht="15.75">
      <c r="A153" s="99"/>
      <c r="B153" s="99"/>
      <c r="C153" s="99"/>
      <c r="D153" s="99"/>
      <c r="E153" s="99"/>
      <c r="F153" s="99"/>
      <c r="G153" s="99"/>
    </row>
    <row r="154" spans="1:7" ht="15.75">
      <c r="A154" s="99"/>
      <c r="B154" s="99"/>
      <c r="C154" s="99"/>
      <c r="D154" s="99"/>
      <c r="E154" s="99"/>
      <c r="F154" s="99"/>
      <c r="G154" s="99"/>
    </row>
    <row r="155" spans="1:7" ht="15.75">
      <c r="A155" s="99"/>
      <c r="B155" s="99"/>
      <c r="C155" s="99"/>
      <c r="D155" s="99"/>
      <c r="E155" s="99"/>
      <c r="F155" s="99"/>
      <c r="G155" s="99"/>
    </row>
    <row r="156" spans="1:7" ht="15.75">
      <c r="A156" s="99"/>
      <c r="B156" s="99"/>
      <c r="C156" s="99"/>
      <c r="D156" s="99"/>
      <c r="E156" s="99"/>
      <c r="F156" s="99"/>
      <c r="G156" s="99"/>
    </row>
    <row r="157" spans="1:7" ht="15.75">
      <c r="A157" s="99"/>
      <c r="B157" s="99"/>
      <c r="C157" s="99"/>
      <c r="D157" s="99"/>
      <c r="E157" s="99"/>
      <c r="F157" s="99"/>
      <c r="G157" s="99"/>
    </row>
    <row r="158" spans="1:7" ht="15.75">
      <c r="A158" s="99"/>
      <c r="B158" s="99"/>
      <c r="C158" s="99"/>
      <c r="D158" s="99"/>
      <c r="E158" s="99"/>
      <c r="F158" s="99"/>
      <c r="G158" s="99"/>
    </row>
    <row r="159" spans="1:7" ht="15.75">
      <c r="A159" s="99"/>
      <c r="B159" s="99"/>
      <c r="C159" s="99"/>
      <c r="D159" s="99"/>
      <c r="E159" s="99"/>
      <c r="F159" s="99"/>
      <c r="G159" s="99"/>
    </row>
    <row r="160" spans="1:7" ht="15.75">
      <c r="A160" s="99"/>
      <c r="B160" s="99"/>
      <c r="C160" s="99"/>
      <c r="D160" s="99"/>
      <c r="E160" s="99"/>
      <c r="F160" s="99"/>
      <c r="G160" s="99"/>
    </row>
    <row r="161" spans="1:7" ht="15.75">
      <c r="A161" s="99"/>
      <c r="B161" s="99"/>
      <c r="C161" s="99"/>
      <c r="D161" s="99"/>
      <c r="E161" s="99"/>
      <c r="F161" s="99"/>
      <c r="G161" s="99"/>
    </row>
    <row r="162" spans="1:7" ht="15.75">
      <c r="A162" s="99"/>
      <c r="B162" s="99"/>
      <c r="C162" s="99"/>
      <c r="D162" s="99"/>
      <c r="E162" s="99"/>
      <c r="F162" s="99"/>
      <c r="G162" s="99"/>
    </row>
    <row r="163" spans="1:7" ht="15.75">
      <c r="A163" s="99"/>
      <c r="B163" s="99"/>
      <c r="C163" s="99"/>
      <c r="D163" s="99"/>
      <c r="E163" s="99"/>
      <c r="F163" s="99"/>
      <c r="G163" s="99"/>
    </row>
    <row r="164" spans="1:7" ht="15.75">
      <c r="A164" s="99"/>
      <c r="B164" s="99"/>
      <c r="C164" s="99"/>
      <c r="D164" s="99"/>
      <c r="E164" s="99"/>
      <c r="F164" s="99"/>
      <c r="G164" s="99"/>
    </row>
    <row r="165" spans="1:7" ht="15.75">
      <c r="A165" s="99"/>
      <c r="B165" s="99"/>
      <c r="C165" s="99"/>
      <c r="D165" s="99"/>
      <c r="E165" s="99"/>
      <c r="F165" s="99"/>
      <c r="G165" s="99"/>
    </row>
    <row r="166" spans="1:7" ht="15.75">
      <c r="A166" s="99"/>
      <c r="B166" s="99"/>
      <c r="C166" s="99"/>
      <c r="D166" s="99"/>
      <c r="E166" s="99"/>
      <c r="F166" s="99"/>
      <c r="G166" s="99"/>
    </row>
    <row r="167" spans="1:7" ht="15.75">
      <c r="A167" s="99"/>
      <c r="B167" s="99"/>
      <c r="C167" s="99"/>
      <c r="D167" s="99"/>
      <c r="E167" s="99"/>
      <c r="F167" s="99"/>
      <c r="G167" s="99"/>
    </row>
    <row r="168" spans="1:7" ht="15.75">
      <c r="A168" s="99"/>
      <c r="B168" s="99"/>
      <c r="C168" s="99"/>
      <c r="D168" s="99"/>
      <c r="E168" s="99"/>
      <c r="F168" s="99"/>
      <c r="G168" s="99"/>
    </row>
    <row r="169" spans="1:7" ht="15.75">
      <c r="A169" s="99"/>
      <c r="B169" s="99"/>
      <c r="C169" s="99"/>
      <c r="D169" s="99"/>
      <c r="E169" s="99"/>
      <c r="F169" s="99"/>
      <c r="G169" s="99"/>
    </row>
    <row r="170" spans="1:7" ht="15.75">
      <c r="A170" s="99"/>
      <c r="B170" s="99"/>
      <c r="C170" s="99"/>
      <c r="D170" s="99"/>
      <c r="E170" s="99"/>
      <c r="F170" s="99"/>
      <c r="G170" s="99"/>
    </row>
    <row r="171" spans="1:7" ht="15.75">
      <c r="A171" s="99"/>
      <c r="B171" s="99"/>
      <c r="C171" s="99"/>
      <c r="D171" s="99"/>
      <c r="E171" s="99"/>
      <c r="F171" s="99"/>
      <c r="G171" s="99"/>
    </row>
    <row r="172" spans="1:7" ht="15.75">
      <c r="A172" s="99"/>
      <c r="B172" s="99"/>
      <c r="C172" s="99"/>
      <c r="D172" s="99"/>
      <c r="E172" s="99"/>
      <c r="F172" s="99"/>
      <c r="G172" s="99"/>
    </row>
    <row r="173" spans="1:7" ht="15.75">
      <c r="A173" s="99"/>
      <c r="B173" s="99"/>
      <c r="C173" s="99"/>
      <c r="D173" s="99"/>
      <c r="E173" s="99"/>
      <c r="F173" s="99"/>
      <c r="G173" s="99"/>
    </row>
    <row r="174" spans="1:7" ht="15.75">
      <c r="A174" s="99"/>
      <c r="B174" s="99"/>
      <c r="C174" s="99"/>
      <c r="D174" s="99"/>
      <c r="E174" s="99"/>
      <c r="F174" s="99"/>
      <c r="G174" s="99"/>
    </row>
    <row r="175" spans="1:7" ht="15.75">
      <c r="A175" s="99"/>
      <c r="B175" s="99"/>
      <c r="C175" s="99"/>
      <c r="D175" s="99"/>
      <c r="E175" s="99"/>
      <c r="F175" s="99"/>
      <c r="G175" s="99"/>
    </row>
    <row r="176" spans="1:7" ht="15.75">
      <c r="A176" s="99"/>
      <c r="B176" s="99"/>
      <c r="C176" s="99"/>
      <c r="D176" s="99"/>
      <c r="E176" s="99"/>
      <c r="F176" s="99"/>
      <c r="G176" s="99"/>
    </row>
    <row r="177" spans="1:7" ht="15.75">
      <c r="A177" s="99"/>
      <c r="B177" s="99"/>
      <c r="C177" s="99"/>
      <c r="D177" s="99"/>
      <c r="E177" s="99"/>
      <c r="F177" s="99"/>
      <c r="G177" s="99"/>
    </row>
    <row r="178" spans="1:7" ht="15.75">
      <c r="A178" s="99"/>
      <c r="B178" s="99"/>
      <c r="C178" s="99"/>
      <c r="D178" s="99"/>
      <c r="E178" s="99"/>
      <c r="F178" s="99"/>
      <c r="G178" s="99"/>
    </row>
    <row r="179" spans="1:7" ht="15.75">
      <c r="A179" s="99"/>
      <c r="B179" s="99"/>
      <c r="C179" s="99"/>
      <c r="D179" s="99"/>
      <c r="E179" s="99"/>
      <c r="F179" s="99"/>
      <c r="G179" s="99"/>
    </row>
    <row r="180" spans="1:7" ht="15.75">
      <c r="A180" s="99"/>
      <c r="B180" s="99"/>
      <c r="C180" s="99"/>
      <c r="D180" s="99"/>
      <c r="E180" s="99"/>
      <c r="F180" s="99"/>
      <c r="G180" s="99"/>
    </row>
    <row r="181" spans="1:7" ht="15.75">
      <c r="A181" s="99"/>
      <c r="B181" s="99"/>
      <c r="C181" s="99"/>
      <c r="D181" s="99"/>
      <c r="E181" s="99"/>
      <c r="F181" s="99"/>
      <c r="G181" s="99"/>
    </row>
    <row r="182" spans="1:7" ht="15.75">
      <c r="A182" s="99"/>
      <c r="B182" s="99"/>
      <c r="C182" s="99"/>
      <c r="D182" s="99"/>
      <c r="E182" s="99"/>
      <c r="F182" s="99"/>
      <c r="G182" s="99"/>
    </row>
    <row r="183" spans="1:7" ht="15.75">
      <c r="A183" s="99"/>
      <c r="B183" s="99"/>
      <c r="C183" s="99"/>
      <c r="D183" s="99"/>
      <c r="E183" s="99"/>
      <c r="F183" s="99"/>
      <c r="G183" s="99"/>
    </row>
    <row r="184" spans="1:7" ht="15.75">
      <c r="A184" s="99"/>
      <c r="B184" s="99"/>
      <c r="C184" s="99"/>
      <c r="D184" s="99"/>
      <c r="E184" s="99"/>
      <c r="F184" s="99"/>
      <c r="G184" s="99"/>
    </row>
    <row r="185" spans="1:7" ht="15.75">
      <c r="A185" s="99"/>
      <c r="B185" s="99"/>
      <c r="C185" s="99"/>
      <c r="D185" s="99"/>
      <c r="E185" s="99"/>
      <c r="F185" s="99"/>
      <c r="G185" s="99"/>
    </row>
    <row r="186" spans="1:7" ht="15.75">
      <c r="A186" s="99"/>
      <c r="B186" s="99"/>
      <c r="C186" s="99"/>
      <c r="D186" s="99"/>
      <c r="E186" s="99"/>
      <c r="F186" s="99"/>
      <c r="G186" s="99"/>
    </row>
    <row r="187" spans="1:7" ht="15.75">
      <c r="A187" s="99"/>
      <c r="B187" s="99"/>
      <c r="C187" s="99"/>
      <c r="D187" s="99"/>
      <c r="E187" s="99"/>
      <c r="F187" s="99"/>
      <c r="G187" s="99"/>
    </row>
    <row r="188" spans="1:7" ht="15.75">
      <c r="A188" s="99"/>
      <c r="B188" s="99"/>
      <c r="C188" s="99"/>
      <c r="D188" s="99"/>
      <c r="E188" s="99"/>
      <c r="F188" s="99"/>
      <c r="G188" s="99"/>
    </row>
    <row r="189" spans="1:7" ht="15.75">
      <c r="A189" s="99"/>
      <c r="B189" s="99"/>
      <c r="C189" s="99"/>
      <c r="D189" s="99"/>
      <c r="E189" s="99"/>
      <c r="F189" s="99"/>
      <c r="G189" s="99"/>
    </row>
    <row r="190" spans="1:7" ht="15.75">
      <c r="A190" s="99"/>
      <c r="B190" s="99"/>
      <c r="C190" s="99"/>
      <c r="D190" s="99"/>
      <c r="E190" s="99"/>
      <c r="F190" s="99"/>
      <c r="G190" s="99"/>
    </row>
    <row r="191" spans="1:7" ht="15.75">
      <c r="A191" s="99"/>
      <c r="B191" s="99"/>
      <c r="C191" s="99"/>
      <c r="D191" s="99"/>
      <c r="E191" s="99"/>
      <c r="F191" s="99"/>
      <c r="G191" s="99"/>
    </row>
    <row r="192" spans="1:7" ht="15.75">
      <c r="A192" s="99"/>
      <c r="B192" s="99"/>
      <c r="C192" s="99"/>
      <c r="D192" s="99"/>
      <c r="E192" s="99"/>
      <c r="F192" s="99"/>
      <c r="G192" s="99"/>
    </row>
    <row r="193" spans="1:7" ht="15.75">
      <c r="A193" s="99"/>
      <c r="B193" s="99"/>
      <c r="C193" s="99"/>
      <c r="D193" s="99"/>
      <c r="E193" s="99"/>
      <c r="F193" s="99"/>
      <c r="G193" s="99"/>
    </row>
    <row r="194" spans="1:7" ht="15.75">
      <c r="A194" s="99"/>
      <c r="B194" s="99"/>
      <c r="C194" s="99"/>
      <c r="D194" s="99"/>
      <c r="E194" s="99"/>
      <c r="F194" s="99"/>
      <c r="G194" s="99"/>
    </row>
    <row r="195" spans="1:7" ht="15.75">
      <c r="A195" s="99"/>
      <c r="B195" s="99"/>
      <c r="C195" s="99"/>
      <c r="D195" s="99"/>
      <c r="E195" s="99"/>
      <c r="F195" s="99"/>
      <c r="G195" s="99"/>
    </row>
    <row r="196" spans="1:7" ht="15.75">
      <c r="A196" s="99"/>
      <c r="B196" s="99"/>
      <c r="C196" s="99"/>
      <c r="D196" s="99"/>
      <c r="E196" s="99"/>
      <c r="F196" s="99"/>
      <c r="G196" s="99"/>
    </row>
    <row r="197" spans="1:7" ht="15.75">
      <c r="A197" s="99"/>
      <c r="B197" s="99"/>
      <c r="C197" s="99"/>
      <c r="D197" s="99"/>
      <c r="E197" s="99"/>
      <c r="F197" s="99"/>
      <c r="G197" s="99"/>
    </row>
    <row r="198" spans="1:7" ht="15.75">
      <c r="A198" s="99"/>
      <c r="B198" s="99"/>
      <c r="C198" s="99"/>
      <c r="D198" s="99"/>
      <c r="E198" s="99"/>
      <c r="F198" s="99"/>
      <c r="G198" s="99"/>
    </row>
    <row r="199" spans="1:7" ht="15.75">
      <c r="A199" s="99"/>
      <c r="B199" s="99"/>
      <c r="C199" s="99"/>
      <c r="D199" s="99"/>
      <c r="E199" s="99"/>
      <c r="F199" s="99"/>
      <c r="G199" s="99"/>
    </row>
    <row r="200" spans="1:7" ht="15.75">
      <c r="A200" s="99"/>
      <c r="B200" s="99"/>
      <c r="C200" s="99"/>
      <c r="D200" s="99"/>
      <c r="E200" s="99"/>
      <c r="F200" s="99"/>
      <c r="G200" s="99"/>
    </row>
    <row r="201" spans="1:7" ht="15.75">
      <c r="A201" s="99"/>
      <c r="B201" s="99"/>
      <c r="C201" s="99"/>
      <c r="D201" s="99"/>
      <c r="E201" s="99"/>
      <c r="F201" s="99"/>
      <c r="G201" s="99"/>
    </row>
    <row r="202" spans="1:7" ht="15.75">
      <c r="A202" s="99"/>
      <c r="B202" s="99"/>
      <c r="C202" s="99"/>
      <c r="D202" s="99"/>
      <c r="E202" s="99"/>
      <c r="F202" s="99"/>
      <c r="G202" s="99"/>
    </row>
    <row r="203" spans="1:7" ht="15.75">
      <c r="A203" s="99"/>
      <c r="B203" s="99"/>
      <c r="C203" s="99"/>
      <c r="D203" s="99"/>
      <c r="E203" s="99"/>
      <c r="F203" s="99"/>
      <c r="G203" s="99"/>
    </row>
    <row r="204" spans="1:7" ht="15.75">
      <c r="A204" s="99"/>
      <c r="B204" s="99"/>
      <c r="C204" s="99"/>
      <c r="D204" s="99"/>
      <c r="E204" s="99"/>
      <c r="F204" s="99"/>
      <c r="G204" s="99"/>
    </row>
    <row r="205" spans="1:7" ht="15.75">
      <c r="A205" s="99"/>
      <c r="B205" s="99"/>
      <c r="C205" s="99"/>
      <c r="D205" s="99"/>
      <c r="E205" s="99"/>
      <c r="F205" s="99"/>
      <c r="G205" s="99"/>
    </row>
    <row r="206" spans="1:7" ht="15.75">
      <c r="A206" s="99"/>
      <c r="B206" s="99"/>
      <c r="C206" s="99"/>
      <c r="D206" s="99"/>
      <c r="E206" s="99"/>
      <c r="F206" s="99"/>
      <c r="G206" s="99"/>
    </row>
    <row r="207" spans="1:7" ht="15.75">
      <c r="A207" s="99"/>
      <c r="B207" s="99"/>
      <c r="C207" s="99"/>
      <c r="D207" s="99"/>
      <c r="E207" s="99"/>
      <c r="F207" s="99"/>
      <c r="G207" s="99"/>
    </row>
    <row r="208" spans="1:7" ht="15.75">
      <c r="A208" s="99"/>
      <c r="B208" s="99"/>
      <c r="C208" s="99"/>
      <c r="D208" s="99"/>
      <c r="E208" s="99"/>
      <c r="F208" s="99"/>
      <c r="G208" s="99"/>
    </row>
    <row r="209" spans="1:7" ht="15.75">
      <c r="A209" s="99"/>
      <c r="B209" s="99"/>
      <c r="C209" s="99"/>
      <c r="D209" s="99"/>
      <c r="E209" s="99"/>
      <c r="F209" s="99"/>
      <c r="G209" s="99"/>
    </row>
    <row r="210" spans="1:7" ht="15.75">
      <c r="A210" s="99"/>
      <c r="B210" s="99"/>
      <c r="C210" s="99"/>
      <c r="D210" s="99"/>
      <c r="E210" s="99"/>
      <c r="F210" s="99"/>
      <c r="G210" s="99"/>
    </row>
    <row r="211" spans="1:7" ht="15.75">
      <c r="A211" s="99"/>
      <c r="B211" s="99"/>
      <c r="C211" s="99"/>
      <c r="D211" s="99"/>
      <c r="E211" s="99"/>
      <c r="F211" s="99"/>
      <c r="G211" s="99"/>
    </row>
    <row r="212" spans="1:7" ht="15.75">
      <c r="A212" s="99"/>
      <c r="B212" s="99"/>
      <c r="C212" s="99"/>
      <c r="D212" s="99"/>
      <c r="E212" s="99"/>
      <c r="F212" s="99"/>
      <c r="G212" s="99"/>
    </row>
    <row r="213" spans="1:7" ht="15.75">
      <c r="A213" s="99"/>
      <c r="B213" s="99"/>
      <c r="C213" s="99"/>
      <c r="D213" s="99"/>
      <c r="E213" s="99"/>
      <c r="F213" s="99"/>
      <c r="G213" s="99"/>
    </row>
    <row r="214" spans="1:7" ht="15.75">
      <c r="A214" s="99"/>
      <c r="B214" s="99"/>
      <c r="C214" s="99"/>
      <c r="D214" s="99"/>
      <c r="E214" s="99"/>
      <c r="F214" s="99"/>
      <c r="G214" s="99"/>
    </row>
    <row r="215" spans="1:7" ht="15.75">
      <c r="A215" s="99"/>
      <c r="B215" s="99"/>
      <c r="C215" s="99"/>
      <c r="D215" s="99"/>
      <c r="E215" s="99"/>
      <c r="F215" s="99"/>
      <c r="G215" s="99"/>
    </row>
    <row r="216" spans="1:7" ht="15.75">
      <c r="A216" s="99"/>
      <c r="B216" s="99"/>
      <c r="C216" s="99"/>
      <c r="D216" s="99"/>
      <c r="E216" s="99"/>
      <c r="F216" s="99"/>
      <c r="G216" s="99"/>
    </row>
    <row r="217" spans="1:7" ht="15.75">
      <c r="A217" s="99"/>
      <c r="B217" s="99"/>
      <c r="C217" s="99"/>
      <c r="D217" s="99"/>
      <c r="E217" s="99"/>
      <c r="F217" s="99"/>
      <c r="G217" s="99"/>
    </row>
    <row r="218" spans="1:7" ht="15.75">
      <c r="A218" s="99"/>
      <c r="B218" s="99"/>
      <c r="C218" s="99"/>
      <c r="D218" s="99"/>
      <c r="E218" s="99"/>
      <c r="F218" s="99"/>
      <c r="G218" s="99"/>
    </row>
  </sheetData>
  <sheetProtection/>
  <mergeCells count="11">
    <mergeCell ref="G8:H8"/>
    <mergeCell ref="A7:H7"/>
    <mergeCell ref="G9:H9"/>
    <mergeCell ref="A9:A10"/>
    <mergeCell ref="B9:E10"/>
    <mergeCell ref="F9:F10"/>
    <mergeCell ref="F1:H1"/>
    <mergeCell ref="C2:H2"/>
    <mergeCell ref="E3:H3"/>
    <mergeCell ref="E4:H4"/>
    <mergeCell ref="E5:H5"/>
  </mergeCells>
  <printOptions/>
  <pageMargins left="0.8267716535433072" right="0.03937007874015748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J228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45.7109375" style="45" customWidth="1"/>
    <col min="2" max="2" width="6.8515625" style="45" customWidth="1"/>
    <col min="3" max="4" width="6.28125" style="45" customWidth="1"/>
    <col min="5" max="5" width="8.00390625" style="45" customWidth="1"/>
    <col min="6" max="6" width="9.28125" style="45" customWidth="1"/>
    <col min="7" max="7" width="13.00390625" style="45" customWidth="1"/>
    <col min="8" max="16384" width="8.8515625" style="45" customWidth="1"/>
  </cols>
  <sheetData>
    <row r="1" spans="6:7" ht="15.75">
      <c r="F1" s="252" t="s">
        <v>111</v>
      </c>
      <c r="G1" s="252"/>
    </row>
    <row r="2" spans="3:7" ht="15.75">
      <c r="C2" s="252" t="s">
        <v>227</v>
      </c>
      <c r="D2" s="252"/>
      <c r="E2" s="252"/>
      <c r="F2" s="252"/>
      <c r="G2" s="252"/>
    </row>
    <row r="3" spans="5:7" ht="15.75">
      <c r="E3" s="252" t="s">
        <v>4</v>
      </c>
      <c r="F3" s="252"/>
      <c r="G3" s="252"/>
    </row>
    <row r="4" spans="5:7" ht="15.75">
      <c r="E4" s="252" t="s">
        <v>3</v>
      </c>
      <c r="F4" s="252"/>
      <c r="G4" s="252"/>
    </row>
    <row r="5" spans="1:7" ht="15.75">
      <c r="A5" s="252" t="s">
        <v>231</v>
      </c>
      <c r="B5" s="255"/>
      <c r="C5" s="255"/>
      <c r="D5" s="255"/>
      <c r="E5" s="255"/>
      <c r="F5" s="255"/>
      <c r="G5" s="255"/>
    </row>
    <row r="6" spans="6:7" ht="15.75">
      <c r="F6" s="44"/>
      <c r="G6" s="44"/>
    </row>
    <row r="7" spans="1:7" ht="66" customHeight="1">
      <c r="A7" s="239" t="s">
        <v>219</v>
      </c>
      <c r="B7" s="239"/>
      <c r="C7" s="239"/>
      <c r="D7" s="239"/>
      <c r="E7" s="239"/>
      <c r="F7" s="239"/>
      <c r="G7" s="239"/>
    </row>
    <row r="8" ht="15.75">
      <c r="G8" s="45" t="s">
        <v>0</v>
      </c>
    </row>
    <row r="9" spans="1:7" ht="42.75" customHeight="1">
      <c r="A9" s="12" t="s">
        <v>38</v>
      </c>
      <c r="B9" s="254" t="s">
        <v>39</v>
      </c>
      <c r="C9" s="254"/>
      <c r="D9" s="254"/>
      <c r="E9" s="254"/>
      <c r="F9" s="46" t="s">
        <v>40</v>
      </c>
      <c r="G9" s="12" t="s">
        <v>2</v>
      </c>
    </row>
    <row r="10" spans="1:7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63">
      <c r="A11" s="47" t="s">
        <v>102</v>
      </c>
      <c r="B11" s="116" t="s">
        <v>106</v>
      </c>
      <c r="C11" s="116"/>
      <c r="D11" s="116"/>
      <c r="E11" s="116"/>
      <c r="F11" s="116"/>
      <c r="G11" s="117">
        <f>G12+G30+G57+G78</f>
        <v>119187</v>
      </c>
    </row>
    <row r="12" spans="1:8" ht="47.25">
      <c r="A12" s="109" t="s">
        <v>65</v>
      </c>
      <c r="B12" s="113" t="s">
        <v>106</v>
      </c>
      <c r="C12" s="113" t="s">
        <v>99</v>
      </c>
      <c r="D12" s="113"/>
      <c r="E12" s="113"/>
      <c r="F12" s="113"/>
      <c r="G12" s="119">
        <f>G13+G16+G21+G27</f>
        <v>2475</v>
      </c>
      <c r="H12" s="99"/>
    </row>
    <row r="13" spans="1:8" ht="31.5">
      <c r="A13" s="98" t="s">
        <v>135</v>
      </c>
      <c r="B13" s="113" t="s">
        <v>106</v>
      </c>
      <c r="C13" s="113" t="s">
        <v>99</v>
      </c>
      <c r="D13" s="113" t="s">
        <v>43</v>
      </c>
      <c r="E13" s="113"/>
      <c r="F13" s="113"/>
      <c r="G13" s="119">
        <f>G14</f>
        <v>1015</v>
      </c>
      <c r="H13" s="99"/>
    </row>
    <row r="14" spans="1:9" ht="47.25">
      <c r="A14" s="98" t="s">
        <v>195</v>
      </c>
      <c r="B14" s="108" t="s">
        <v>106</v>
      </c>
      <c r="C14" s="108" t="s">
        <v>99</v>
      </c>
      <c r="D14" s="108" t="s">
        <v>43</v>
      </c>
      <c r="E14" s="108" t="s">
        <v>136</v>
      </c>
      <c r="F14" s="107"/>
      <c r="G14" s="126">
        <f>G15</f>
        <v>1015</v>
      </c>
      <c r="H14" s="99"/>
      <c r="I14" s="97"/>
    </row>
    <row r="15" spans="1:9" ht="47.25">
      <c r="A15" s="98" t="s">
        <v>84</v>
      </c>
      <c r="B15" s="108" t="s">
        <v>106</v>
      </c>
      <c r="C15" s="108" t="s">
        <v>99</v>
      </c>
      <c r="D15" s="108" t="s">
        <v>43</v>
      </c>
      <c r="E15" s="108" t="s">
        <v>136</v>
      </c>
      <c r="F15" s="107">
        <v>240</v>
      </c>
      <c r="G15" s="107">
        <v>1015</v>
      </c>
      <c r="H15" s="99"/>
      <c r="I15" s="97"/>
    </row>
    <row r="16" spans="1:9" ht="63">
      <c r="A16" s="98" t="s">
        <v>137</v>
      </c>
      <c r="B16" s="113" t="s">
        <v>106</v>
      </c>
      <c r="C16" s="113" t="s">
        <v>99</v>
      </c>
      <c r="D16" s="113" t="s">
        <v>44</v>
      </c>
      <c r="E16" s="108"/>
      <c r="F16" s="107"/>
      <c r="G16" s="110">
        <f>G17+G19</f>
        <v>210</v>
      </c>
      <c r="H16" s="99"/>
      <c r="I16" s="97"/>
    </row>
    <row r="17" spans="1:9" ht="48" customHeight="1">
      <c r="A17" s="98" t="s">
        <v>193</v>
      </c>
      <c r="B17" s="108" t="s">
        <v>106</v>
      </c>
      <c r="C17" s="108" t="s">
        <v>99</v>
      </c>
      <c r="D17" s="108" t="s">
        <v>44</v>
      </c>
      <c r="E17" s="108" t="s">
        <v>138</v>
      </c>
      <c r="F17" s="107"/>
      <c r="G17" s="107">
        <f>G18</f>
        <v>200</v>
      </c>
      <c r="H17" s="99"/>
      <c r="I17" s="97"/>
    </row>
    <row r="18" spans="1:9" ht="47.25">
      <c r="A18" s="98" t="s">
        <v>84</v>
      </c>
      <c r="B18" s="108" t="s">
        <v>106</v>
      </c>
      <c r="C18" s="108" t="s">
        <v>99</v>
      </c>
      <c r="D18" s="108" t="s">
        <v>44</v>
      </c>
      <c r="E18" s="108" t="s">
        <v>138</v>
      </c>
      <c r="F18" s="107">
        <v>240</v>
      </c>
      <c r="G18" s="107">
        <v>200</v>
      </c>
      <c r="H18" s="99"/>
      <c r="I18" s="97"/>
    </row>
    <row r="19" spans="1:9" ht="63">
      <c r="A19" s="98" t="s">
        <v>190</v>
      </c>
      <c r="B19" s="108" t="s">
        <v>106</v>
      </c>
      <c r="C19" s="108" t="s">
        <v>99</v>
      </c>
      <c r="D19" s="108" t="s">
        <v>44</v>
      </c>
      <c r="E19" s="108" t="s">
        <v>189</v>
      </c>
      <c r="F19" s="107"/>
      <c r="G19" s="107">
        <v>10</v>
      </c>
      <c r="H19" s="99"/>
      <c r="I19" s="97"/>
    </row>
    <row r="20" spans="1:9" ht="31.5">
      <c r="A20" s="98" t="s">
        <v>188</v>
      </c>
      <c r="B20" s="108" t="s">
        <v>106</v>
      </c>
      <c r="C20" s="108" t="s">
        <v>99</v>
      </c>
      <c r="D20" s="108" t="s">
        <v>44</v>
      </c>
      <c r="E20" s="108" t="s">
        <v>189</v>
      </c>
      <c r="F20" s="107">
        <v>330</v>
      </c>
      <c r="G20" s="107">
        <v>10</v>
      </c>
      <c r="H20" s="99"/>
      <c r="I20" s="97"/>
    </row>
    <row r="21" spans="1:9" ht="47.25">
      <c r="A21" s="98" t="s">
        <v>158</v>
      </c>
      <c r="B21" s="113" t="s">
        <v>106</v>
      </c>
      <c r="C21" s="113" t="s">
        <v>99</v>
      </c>
      <c r="D21" s="113" t="s">
        <v>66</v>
      </c>
      <c r="E21" s="108"/>
      <c r="F21" s="107"/>
      <c r="G21" s="119">
        <f>G22+G25</f>
        <v>1220</v>
      </c>
      <c r="H21" s="99"/>
      <c r="I21" s="97"/>
    </row>
    <row r="22" spans="1:9" ht="31.5">
      <c r="A22" s="98" t="s">
        <v>68</v>
      </c>
      <c r="B22" s="108" t="s">
        <v>106</v>
      </c>
      <c r="C22" s="108" t="s">
        <v>99</v>
      </c>
      <c r="D22" s="108" t="s">
        <v>66</v>
      </c>
      <c r="E22" s="108" t="s">
        <v>142</v>
      </c>
      <c r="F22" s="107"/>
      <c r="G22" s="112">
        <f>G23+G24</f>
        <v>620</v>
      </c>
      <c r="H22" s="99"/>
      <c r="I22" s="97"/>
    </row>
    <row r="23" spans="1:9" ht="47.25">
      <c r="A23" s="98" t="s">
        <v>194</v>
      </c>
      <c r="B23" s="108" t="s">
        <v>106</v>
      </c>
      <c r="C23" s="108" t="s">
        <v>99</v>
      </c>
      <c r="D23" s="108" t="s">
        <v>66</v>
      </c>
      <c r="E23" s="108" t="s">
        <v>142</v>
      </c>
      <c r="F23" s="107">
        <v>630</v>
      </c>
      <c r="G23" s="112">
        <v>400</v>
      </c>
      <c r="H23" s="99"/>
      <c r="I23" s="97"/>
    </row>
    <row r="24" spans="1:9" ht="47.25">
      <c r="A24" s="98" t="s">
        <v>84</v>
      </c>
      <c r="B24" s="108" t="s">
        <v>106</v>
      </c>
      <c r="C24" s="108" t="s">
        <v>99</v>
      </c>
      <c r="D24" s="108" t="s">
        <v>66</v>
      </c>
      <c r="E24" s="108" t="s">
        <v>142</v>
      </c>
      <c r="F24" s="107">
        <v>240</v>
      </c>
      <c r="G24" s="112">
        <v>220</v>
      </c>
      <c r="H24" s="99"/>
      <c r="I24" s="97"/>
    </row>
    <row r="25" spans="1:9" ht="63">
      <c r="A25" s="98" t="s">
        <v>69</v>
      </c>
      <c r="B25" s="108" t="s">
        <v>106</v>
      </c>
      <c r="C25" s="108" t="s">
        <v>99</v>
      </c>
      <c r="D25" s="108" t="s">
        <v>66</v>
      </c>
      <c r="E25" s="108" t="s">
        <v>143</v>
      </c>
      <c r="F25" s="107"/>
      <c r="G25" s="112">
        <f>G26</f>
        <v>600</v>
      </c>
      <c r="H25" s="99"/>
      <c r="I25" s="97"/>
    </row>
    <row r="26" spans="1:9" ht="47.25">
      <c r="A26" s="98" t="s">
        <v>194</v>
      </c>
      <c r="B26" s="108" t="s">
        <v>106</v>
      </c>
      <c r="C26" s="108" t="s">
        <v>99</v>
      </c>
      <c r="D26" s="108" t="s">
        <v>66</v>
      </c>
      <c r="E26" s="108" t="s">
        <v>143</v>
      </c>
      <c r="F26" s="107">
        <v>630</v>
      </c>
      <c r="G26" s="112">
        <v>600</v>
      </c>
      <c r="H26" s="99"/>
      <c r="I26" s="97"/>
    </row>
    <row r="27" spans="1:9" ht="47.25">
      <c r="A27" s="98" t="s">
        <v>139</v>
      </c>
      <c r="B27" s="113" t="s">
        <v>106</v>
      </c>
      <c r="C27" s="113" t="s">
        <v>99</v>
      </c>
      <c r="D27" s="113" t="s">
        <v>57</v>
      </c>
      <c r="E27" s="108"/>
      <c r="F27" s="107"/>
      <c r="G27" s="111">
        <f>G28</f>
        <v>30</v>
      </c>
      <c r="H27" s="99"/>
      <c r="I27" s="97"/>
    </row>
    <row r="28" spans="1:9" ht="31.5">
      <c r="A28" s="98" t="s">
        <v>140</v>
      </c>
      <c r="B28" s="108" t="s">
        <v>106</v>
      </c>
      <c r="C28" s="108" t="s">
        <v>99</v>
      </c>
      <c r="D28" s="108" t="s">
        <v>57</v>
      </c>
      <c r="E28" s="108" t="s">
        <v>141</v>
      </c>
      <c r="F28" s="107"/>
      <c r="G28" s="112">
        <f>G29</f>
        <v>30</v>
      </c>
      <c r="H28" s="99"/>
      <c r="I28" s="97"/>
    </row>
    <row r="29" spans="1:9" ht="47.25">
      <c r="A29" s="98" t="s">
        <v>84</v>
      </c>
      <c r="B29" s="108" t="s">
        <v>106</v>
      </c>
      <c r="C29" s="108" t="s">
        <v>99</v>
      </c>
      <c r="D29" s="108" t="s">
        <v>57</v>
      </c>
      <c r="E29" s="108" t="s">
        <v>141</v>
      </c>
      <c r="F29" s="107">
        <v>240</v>
      </c>
      <c r="G29" s="112">
        <v>30</v>
      </c>
      <c r="H29" s="99"/>
      <c r="I29" s="97"/>
    </row>
    <row r="30" spans="1:8" ht="31.5">
      <c r="A30" s="109" t="s">
        <v>94</v>
      </c>
      <c r="B30" s="113" t="s">
        <v>106</v>
      </c>
      <c r="C30" s="113" t="s">
        <v>100</v>
      </c>
      <c r="D30" s="113"/>
      <c r="E30" s="107"/>
      <c r="F30" s="107"/>
      <c r="G30" s="119">
        <f>G31+G48</f>
        <v>25683</v>
      </c>
      <c r="H30" s="99"/>
    </row>
    <row r="31" spans="1:8" ht="31.5">
      <c r="A31" s="98" t="s">
        <v>124</v>
      </c>
      <c r="B31" s="120">
        <v>54</v>
      </c>
      <c r="C31" s="113" t="s">
        <v>100</v>
      </c>
      <c r="D31" s="113" t="s">
        <v>43</v>
      </c>
      <c r="E31" s="113"/>
      <c r="F31" s="113"/>
      <c r="G31" s="119">
        <f>G32+G34+G36+G38+G44+G46+G40+G42</f>
        <v>12474</v>
      </c>
      <c r="H31" s="99"/>
    </row>
    <row r="32" spans="1:8" ht="110.25">
      <c r="A32" s="63" t="s">
        <v>108</v>
      </c>
      <c r="B32" s="108" t="s">
        <v>106</v>
      </c>
      <c r="C32" s="108" t="s">
        <v>100</v>
      </c>
      <c r="D32" s="108" t="s">
        <v>43</v>
      </c>
      <c r="E32" s="108" t="s">
        <v>126</v>
      </c>
      <c r="F32" s="107"/>
      <c r="G32" s="126">
        <f>G33</f>
        <v>223</v>
      </c>
      <c r="H32" s="99"/>
    </row>
    <row r="33" spans="1:8" ht="15.75">
      <c r="A33" s="98" t="s">
        <v>80</v>
      </c>
      <c r="B33" s="108" t="s">
        <v>106</v>
      </c>
      <c r="C33" s="108" t="s">
        <v>100</v>
      </c>
      <c r="D33" s="108" t="s">
        <v>43</v>
      </c>
      <c r="E33" s="108" t="s">
        <v>126</v>
      </c>
      <c r="F33" s="107">
        <v>540</v>
      </c>
      <c r="G33" s="126">
        <v>223</v>
      </c>
      <c r="H33" s="99"/>
    </row>
    <row r="34" spans="1:8" ht="63">
      <c r="A34" s="98" t="s">
        <v>96</v>
      </c>
      <c r="B34" s="108" t="s">
        <v>106</v>
      </c>
      <c r="C34" s="108" t="s">
        <v>100</v>
      </c>
      <c r="D34" s="108" t="s">
        <v>43</v>
      </c>
      <c r="E34" s="108" t="s">
        <v>125</v>
      </c>
      <c r="F34" s="107"/>
      <c r="G34" s="112">
        <f>G35</f>
        <v>1115</v>
      </c>
      <c r="H34" s="99"/>
    </row>
    <row r="35" spans="1:8" ht="63">
      <c r="A35" s="98" t="s">
        <v>95</v>
      </c>
      <c r="B35" s="108" t="s">
        <v>106</v>
      </c>
      <c r="C35" s="108" t="s">
        <v>100</v>
      </c>
      <c r="D35" s="108" t="s">
        <v>43</v>
      </c>
      <c r="E35" s="108" t="s">
        <v>125</v>
      </c>
      <c r="F35" s="107">
        <v>810</v>
      </c>
      <c r="G35" s="112">
        <v>1115</v>
      </c>
      <c r="H35" s="99"/>
    </row>
    <row r="36" spans="1:8" ht="31.5">
      <c r="A36" s="98" t="s">
        <v>127</v>
      </c>
      <c r="B36" s="108" t="s">
        <v>106</v>
      </c>
      <c r="C36" s="108" t="s">
        <v>100</v>
      </c>
      <c r="D36" s="108" t="s">
        <v>43</v>
      </c>
      <c r="E36" s="121">
        <v>64370</v>
      </c>
      <c r="F36" s="107"/>
      <c r="G36" s="107">
        <f>G37</f>
        <v>240</v>
      </c>
      <c r="H36" s="99"/>
    </row>
    <row r="37" spans="1:8" ht="47.25">
      <c r="A37" s="98" t="s">
        <v>84</v>
      </c>
      <c r="B37" s="108" t="s">
        <v>106</v>
      </c>
      <c r="C37" s="108" t="s">
        <v>100</v>
      </c>
      <c r="D37" s="108" t="s">
        <v>43</v>
      </c>
      <c r="E37" s="121">
        <v>64370</v>
      </c>
      <c r="F37" s="107">
        <v>240</v>
      </c>
      <c r="G37" s="107">
        <v>240</v>
      </c>
      <c r="H37" s="99"/>
    </row>
    <row r="38" spans="1:8" ht="31.5">
      <c r="A38" s="98" t="s">
        <v>186</v>
      </c>
      <c r="B38" s="108" t="s">
        <v>106</v>
      </c>
      <c r="C38" s="108" t="s">
        <v>100</v>
      </c>
      <c r="D38" s="108" t="s">
        <v>43</v>
      </c>
      <c r="E38" s="108" t="s">
        <v>181</v>
      </c>
      <c r="F38" s="107"/>
      <c r="G38" s="112">
        <f>G39</f>
        <v>3841</v>
      </c>
      <c r="H38" s="99"/>
    </row>
    <row r="39" spans="1:8" ht="47.25">
      <c r="A39" s="98" t="s">
        <v>84</v>
      </c>
      <c r="B39" s="108" t="s">
        <v>106</v>
      </c>
      <c r="C39" s="108" t="s">
        <v>100</v>
      </c>
      <c r="D39" s="108" t="s">
        <v>43</v>
      </c>
      <c r="E39" s="108" t="s">
        <v>181</v>
      </c>
      <c r="F39" s="107">
        <v>240</v>
      </c>
      <c r="G39" s="112">
        <v>3841</v>
      </c>
      <c r="H39" s="99"/>
    </row>
    <row r="40" spans="1:8" ht="47.25">
      <c r="A40" s="98" t="s">
        <v>97</v>
      </c>
      <c r="B40" s="108" t="s">
        <v>106</v>
      </c>
      <c r="C40" s="108" t="s">
        <v>100</v>
      </c>
      <c r="D40" s="108" t="s">
        <v>43</v>
      </c>
      <c r="E40" s="108" t="s">
        <v>165</v>
      </c>
      <c r="F40" s="107"/>
      <c r="G40" s="112">
        <f>G41</f>
        <v>3000</v>
      </c>
      <c r="H40" s="99"/>
    </row>
    <row r="41" spans="1:8" ht="47.25">
      <c r="A41" s="98" t="s">
        <v>84</v>
      </c>
      <c r="B41" s="108" t="s">
        <v>106</v>
      </c>
      <c r="C41" s="108" t="s">
        <v>100</v>
      </c>
      <c r="D41" s="108" t="s">
        <v>43</v>
      </c>
      <c r="E41" s="108" t="s">
        <v>165</v>
      </c>
      <c r="F41" s="107">
        <v>240</v>
      </c>
      <c r="G41" s="112">
        <v>3000</v>
      </c>
      <c r="H41" s="99"/>
    </row>
    <row r="42" spans="1:8" ht="47.25">
      <c r="A42" s="98" t="s">
        <v>97</v>
      </c>
      <c r="B42" s="108" t="s">
        <v>106</v>
      </c>
      <c r="C42" s="108" t="s">
        <v>100</v>
      </c>
      <c r="D42" s="108" t="s">
        <v>43</v>
      </c>
      <c r="E42" s="108" t="s">
        <v>166</v>
      </c>
      <c r="F42" s="107"/>
      <c r="G42" s="112">
        <f>G43</f>
        <v>158</v>
      </c>
      <c r="H42" s="99"/>
    </row>
    <row r="43" spans="1:8" ht="47.25">
      <c r="A43" s="98" t="s">
        <v>84</v>
      </c>
      <c r="B43" s="108" t="s">
        <v>106</v>
      </c>
      <c r="C43" s="108" t="s">
        <v>100</v>
      </c>
      <c r="D43" s="108" t="s">
        <v>43</v>
      </c>
      <c r="E43" s="108" t="s">
        <v>166</v>
      </c>
      <c r="F43" s="107">
        <v>240</v>
      </c>
      <c r="G43" s="112">
        <v>158</v>
      </c>
      <c r="H43" s="99"/>
    </row>
    <row r="44" spans="1:8" ht="30.75" customHeight="1">
      <c r="A44" s="98" t="s">
        <v>174</v>
      </c>
      <c r="B44" s="108" t="s">
        <v>106</v>
      </c>
      <c r="C44" s="108" t="s">
        <v>100</v>
      </c>
      <c r="D44" s="108" t="s">
        <v>43</v>
      </c>
      <c r="E44" s="108" t="s">
        <v>220</v>
      </c>
      <c r="F44" s="107"/>
      <c r="G44" s="112">
        <f>G45</f>
        <v>3702</v>
      </c>
      <c r="H44" s="99"/>
    </row>
    <row r="45" spans="1:8" ht="78.75">
      <c r="A45" s="98" t="s">
        <v>175</v>
      </c>
      <c r="B45" s="108" t="s">
        <v>106</v>
      </c>
      <c r="C45" s="108" t="s">
        <v>100</v>
      </c>
      <c r="D45" s="108" t="s">
        <v>43</v>
      </c>
      <c r="E45" s="108" t="s">
        <v>220</v>
      </c>
      <c r="F45" s="107">
        <v>810</v>
      </c>
      <c r="G45" s="112">
        <v>3702</v>
      </c>
      <c r="H45" s="99"/>
    </row>
    <row r="46" spans="1:8" ht="31.5">
      <c r="A46" s="98" t="s">
        <v>174</v>
      </c>
      <c r="B46" s="108" t="s">
        <v>106</v>
      </c>
      <c r="C46" s="108" t="s">
        <v>100</v>
      </c>
      <c r="D46" s="108" t="s">
        <v>43</v>
      </c>
      <c r="E46" s="108" t="s">
        <v>221</v>
      </c>
      <c r="F46" s="107"/>
      <c r="G46" s="112">
        <f>G47</f>
        <v>195</v>
      </c>
      <c r="H46" s="99"/>
    </row>
    <row r="47" spans="1:8" ht="78.75">
      <c r="A47" s="98" t="s">
        <v>175</v>
      </c>
      <c r="B47" s="108" t="s">
        <v>106</v>
      </c>
      <c r="C47" s="108" t="s">
        <v>100</v>
      </c>
      <c r="D47" s="108" t="s">
        <v>43</v>
      </c>
      <c r="E47" s="108" t="s">
        <v>221</v>
      </c>
      <c r="F47" s="107">
        <v>810</v>
      </c>
      <c r="G47" s="112">
        <v>195</v>
      </c>
      <c r="H47" s="99"/>
    </row>
    <row r="48" spans="1:8" ht="31.5">
      <c r="A48" s="98" t="s">
        <v>119</v>
      </c>
      <c r="B48" s="113" t="s">
        <v>106</v>
      </c>
      <c r="C48" s="113" t="s">
        <v>100</v>
      </c>
      <c r="D48" s="113" t="s">
        <v>44</v>
      </c>
      <c r="E48" s="113"/>
      <c r="F48" s="110"/>
      <c r="G48" s="119">
        <f>G49+G53+G55+G51</f>
        <v>13209</v>
      </c>
      <c r="H48" s="99"/>
    </row>
    <row r="49" spans="1:8" ht="31.5">
      <c r="A49" s="98" t="s">
        <v>98</v>
      </c>
      <c r="B49" s="108" t="s">
        <v>106</v>
      </c>
      <c r="C49" s="108" t="s">
        <v>100</v>
      </c>
      <c r="D49" s="108" t="s">
        <v>44</v>
      </c>
      <c r="E49" s="108" t="s">
        <v>121</v>
      </c>
      <c r="F49" s="107"/>
      <c r="G49" s="112">
        <f>G50</f>
        <v>7481</v>
      </c>
      <c r="H49" s="99"/>
    </row>
    <row r="50" spans="1:8" ht="47.25">
      <c r="A50" s="98" t="s">
        <v>84</v>
      </c>
      <c r="B50" s="108" t="s">
        <v>106</v>
      </c>
      <c r="C50" s="108" t="s">
        <v>100</v>
      </c>
      <c r="D50" s="108" t="s">
        <v>44</v>
      </c>
      <c r="E50" s="108" t="s">
        <v>121</v>
      </c>
      <c r="F50" s="107">
        <v>240</v>
      </c>
      <c r="G50" s="112">
        <v>7481</v>
      </c>
      <c r="H50" s="99"/>
    </row>
    <row r="51" spans="1:8" ht="31.5">
      <c r="A51" s="98" t="s">
        <v>98</v>
      </c>
      <c r="B51" s="108" t="s">
        <v>106</v>
      </c>
      <c r="C51" s="108" t="s">
        <v>100</v>
      </c>
      <c r="D51" s="108" t="s">
        <v>44</v>
      </c>
      <c r="E51" s="108" t="s">
        <v>164</v>
      </c>
      <c r="F51" s="107"/>
      <c r="G51" s="112">
        <f>G52</f>
        <v>394</v>
      </c>
      <c r="H51" s="99"/>
    </row>
    <row r="52" spans="1:8" ht="47.25">
      <c r="A52" s="98" t="s">
        <v>84</v>
      </c>
      <c r="B52" s="108" t="s">
        <v>106</v>
      </c>
      <c r="C52" s="108" t="s">
        <v>100</v>
      </c>
      <c r="D52" s="108" t="s">
        <v>44</v>
      </c>
      <c r="E52" s="108" t="s">
        <v>164</v>
      </c>
      <c r="F52" s="107">
        <v>240</v>
      </c>
      <c r="G52" s="112">
        <v>394</v>
      </c>
      <c r="H52" s="99"/>
    </row>
    <row r="53" spans="1:8" ht="31.5">
      <c r="A53" s="98" t="s">
        <v>98</v>
      </c>
      <c r="B53" s="108" t="s">
        <v>106</v>
      </c>
      <c r="C53" s="108" t="s">
        <v>100</v>
      </c>
      <c r="D53" s="108" t="s">
        <v>44</v>
      </c>
      <c r="E53" s="108" t="s">
        <v>122</v>
      </c>
      <c r="F53" s="107"/>
      <c r="G53" s="112">
        <f>G54</f>
        <v>1316</v>
      </c>
      <c r="H53" s="99"/>
    </row>
    <row r="54" spans="1:8" ht="47.25">
      <c r="A54" s="98" t="s">
        <v>84</v>
      </c>
      <c r="B54" s="108" t="s">
        <v>106</v>
      </c>
      <c r="C54" s="108" t="s">
        <v>100</v>
      </c>
      <c r="D54" s="108" t="s">
        <v>44</v>
      </c>
      <c r="E54" s="108" t="s">
        <v>122</v>
      </c>
      <c r="F54" s="107">
        <v>240</v>
      </c>
      <c r="G54" s="112">
        <v>1316</v>
      </c>
      <c r="H54" s="99"/>
    </row>
    <row r="55" spans="1:8" ht="31.5">
      <c r="A55" s="98" t="s">
        <v>98</v>
      </c>
      <c r="B55" s="108" t="s">
        <v>106</v>
      </c>
      <c r="C55" s="108" t="s">
        <v>100</v>
      </c>
      <c r="D55" s="108" t="s">
        <v>44</v>
      </c>
      <c r="E55" s="108" t="s">
        <v>123</v>
      </c>
      <c r="F55" s="107"/>
      <c r="G55" s="112">
        <f>G56</f>
        <v>4018</v>
      </c>
      <c r="H55" s="99"/>
    </row>
    <row r="56" spans="1:8" ht="47.25">
      <c r="A56" s="98" t="s">
        <v>84</v>
      </c>
      <c r="B56" s="108" t="s">
        <v>106</v>
      </c>
      <c r="C56" s="108" t="s">
        <v>100</v>
      </c>
      <c r="D56" s="108" t="s">
        <v>44</v>
      </c>
      <c r="E56" s="108" t="s">
        <v>123</v>
      </c>
      <c r="F56" s="107">
        <v>240</v>
      </c>
      <c r="G56" s="112">
        <v>4018</v>
      </c>
      <c r="H56" s="99"/>
    </row>
    <row r="57" spans="1:10" ht="31.5">
      <c r="A57" s="109" t="s">
        <v>76</v>
      </c>
      <c r="B57" s="113" t="s">
        <v>106</v>
      </c>
      <c r="C57" s="113" t="s">
        <v>101</v>
      </c>
      <c r="D57" s="113"/>
      <c r="E57" s="107"/>
      <c r="F57" s="107"/>
      <c r="G57" s="119">
        <f>G58+G61+G70+G75</f>
        <v>31453</v>
      </c>
      <c r="H57" s="99"/>
      <c r="J57" s="118"/>
    </row>
    <row r="58" spans="1:10" ht="63">
      <c r="A58" s="98" t="s">
        <v>198</v>
      </c>
      <c r="B58" s="113" t="s">
        <v>106</v>
      </c>
      <c r="C58" s="113" t="s">
        <v>101</v>
      </c>
      <c r="D58" s="113" t="s">
        <v>43</v>
      </c>
      <c r="E58" s="107"/>
      <c r="F58" s="107"/>
      <c r="G58" s="119">
        <f>G59</f>
        <v>300</v>
      </c>
      <c r="H58" s="99"/>
      <c r="J58" s="118"/>
    </row>
    <row r="59" spans="1:8" ht="47.25">
      <c r="A59" s="98" t="s">
        <v>77</v>
      </c>
      <c r="B59" s="108" t="s">
        <v>106</v>
      </c>
      <c r="C59" s="108" t="s">
        <v>101</v>
      </c>
      <c r="D59" s="108" t="s">
        <v>43</v>
      </c>
      <c r="E59" s="108" t="s">
        <v>133</v>
      </c>
      <c r="F59" s="107"/>
      <c r="G59" s="112">
        <f>G60</f>
        <v>300</v>
      </c>
      <c r="H59" s="99"/>
    </row>
    <row r="60" spans="1:8" ht="47.25">
      <c r="A60" s="98" t="s">
        <v>84</v>
      </c>
      <c r="B60" s="108" t="s">
        <v>106</v>
      </c>
      <c r="C60" s="108" t="s">
        <v>101</v>
      </c>
      <c r="D60" s="108" t="s">
        <v>43</v>
      </c>
      <c r="E60" s="108" t="s">
        <v>133</v>
      </c>
      <c r="F60" s="107">
        <v>240</v>
      </c>
      <c r="G60" s="112">
        <v>300</v>
      </c>
      <c r="H60" s="99"/>
    </row>
    <row r="61" spans="1:8" ht="31.5">
      <c r="A61" s="98" t="s">
        <v>131</v>
      </c>
      <c r="B61" s="113" t="s">
        <v>106</v>
      </c>
      <c r="C61" s="113" t="s">
        <v>101</v>
      </c>
      <c r="D61" s="113" t="s">
        <v>44</v>
      </c>
      <c r="E61" s="113"/>
      <c r="F61" s="110"/>
      <c r="G61" s="111">
        <f>G62+G64+G66+G68</f>
        <v>23607</v>
      </c>
      <c r="H61" s="99"/>
    </row>
    <row r="62" spans="1:8" ht="31.5">
      <c r="A62" s="98" t="s">
        <v>115</v>
      </c>
      <c r="B62" s="108" t="s">
        <v>106</v>
      </c>
      <c r="C62" s="108" t="s">
        <v>101</v>
      </c>
      <c r="D62" s="108" t="s">
        <v>44</v>
      </c>
      <c r="E62" s="108" t="s">
        <v>144</v>
      </c>
      <c r="F62" s="107"/>
      <c r="G62" s="112">
        <f>G63</f>
        <v>66</v>
      </c>
      <c r="H62" s="122"/>
    </row>
    <row r="63" spans="1:8" ht="15.75">
      <c r="A63" s="98" t="s">
        <v>80</v>
      </c>
      <c r="B63" s="108" t="s">
        <v>106</v>
      </c>
      <c r="C63" s="108" t="s">
        <v>101</v>
      </c>
      <c r="D63" s="108" t="s">
        <v>44</v>
      </c>
      <c r="E63" s="108" t="s">
        <v>144</v>
      </c>
      <c r="F63" s="107">
        <v>540</v>
      </c>
      <c r="G63" s="112">
        <v>66</v>
      </c>
      <c r="H63" s="99"/>
    </row>
    <row r="64" spans="1:8" ht="31.5">
      <c r="A64" s="95" t="s">
        <v>81</v>
      </c>
      <c r="B64" s="108" t="s">
        <v>106</v>
      </c>
      <c r="C64" s="108" t="s">
        <v>101</v>
      </c>
      <c r="D64" s="108" t="s">
        <v>44</v>
      </c>
      <c r="E64" s="108" t="s">
        <v>145</v>
      </c>
      <c r="F64" s="107"/>
      <c r="G64" s="112">
        <f>G65</f>
        <v>15670</v>
      </c>
      <c r="H64" s="99"/>
    </row>
    <row r="65" spans="1:8" ht="15.75">
      <c r="A65" s="96" t="s">
        <v>82</v>
      </c>
      <c r="B65" s="108" t="s">
        <v>106</v>
      </c>
      <c r="C65" s="108" t="s">
        <v>101</v>
      </c>
      <c r="D65" s="108" t="s">
        <v>44</v>
      </c>
      <c r="E65" s="108" t="s">
        <v>145</v>
      </c>
      <c r="F65" s="107">
        <v>610</v>
      </c>
      <c r="G65" s="112">
        <v>15670</v>
      </c>
      <c r="H65" s="99"/>
    </row>
    <row r="66" spans="1:7" ht="31.5">
      <c r="A66" s="95" t="s">
        <v>83</v>
      </c>
      <c r="B66" s="108" t="s">
        <v>106</v>
      </c>
      <c r="C66" s="108" t="s">
        <v>101</v>
      </c>
      <c r="D66" s="108" t="s">
        <v>44</v>
      </c>
      <c r="E66" s="108" t="s">
        <v>146</v>
      </c>
      <c r="F66" s="107"/>
      <c r="G66" s="112">
        <f>G67</f>
        <v>7536</v>
      </c>
    </row>
    <row r="67" spans="1:7" ht="15.75">
      <c r="A67" s="96" t="s">
        <v>82</v>
      </c>
      <c r="B67" s="108" t="s">
        <v>106</v>
      </c>
      <c r="C67" s="108" t="s">
        <v>101</v>
      </c>
      <c r="D67" s="108" t="s">
        <v>44</v>
      </c>
      <c r="E67" s="108" t="s">
        <v>146</v>
      </c>
      <c r="F67" s="107">
        <v>610</v>
      </c>
      <c r="G67" s="112">
        <v>7536</v>
      </c>
    </row>
    <row r="68" spans="1:8" ht="47.25">
      <c r="A68" s="98" t="s">
        <v>177</v>
      </c>
      <c r="B68" s="108" t="s">
        <v>106</v>
      </c>
      <c r="C68" s="108" t="s">
        <v>101</v>
      </c>
      <c r="D68" s="108" t="s">
        <v>44</v>
      </c>
      <c r="E68" s="129" t="s">
        <v>167</v>
      </c>
      <c r="F68" s="128"/>
      <c r="G68" s="131">
        <f>G69</f>
        <v>335</v>
      </c>
      <c r="H68" s="118"/>
    </row>
    <row r="69" spans="1:7" ht="15.75">
      <c r="A69" s="98" t="s">
        <v>82</v>
      </c>
      <c r="B69" s="108" t="s">
        <v>106</v>
      </c>
      <c r="C69" s="108" t="s">
        <v>101</v>
      </c>
      <c r="D69" s="108" t="s">
        <v>44</v>
      </c>
      <c r="E69" s="129" t="s">
        <v>167</v>
      </c>
      <c r="F69" s="128">
        <v>610</v>
      </c>
      <c r="G69" s="131">
        <v>335</v>
      </c>
    </row>
    <row r="70" spans="1:7" ht="31.5">
      <c r="A70" s="98" t="s">
        <v>132</v>
      </c>
      <c r="B70" s="113" t="s">
        <v>106</v>
      </c>
      <c r="C70" s="113" t="s">
        <v>101</v>
      </c>
      <c r="D70" s="113" t="s">
        <v>66</v>
      </c>
      <c r="E70" s="113"/>
      <c r="F70" s="110"/>
      <c r="G70" s="111">
        <f>G71+G73</f>
        <v>7166</v>
      </c>
    </row>
    <row r="71" spans="1:7" ht="31.5">
      <c r="A71" s="98" t="s">
        <v>88</v>
      </c>
      <c r="B71" s="108" t="s">
        <v>106</v>
      </c>
      <c r="C71" s="108" t="s">
        <v>101</v>
      </c>
      <c r="D71" s="108" t="s">
        <v>66</v>
      </c>
      <c r="E71" s="108" t="s">
        <v>149</v>
      </c>
      <c r="F71" s="107"/>
      <c r="G71" s="112">
        <f>G72</f>
        <v>237</v>
      </c>
    </row>
    <row r="72" spans="1:7" ht="47.25">
      <c r="A72" s="96" t="s">
        <v>84</v>
      </c>
      <c r="B72" s="108" t="s">
        <v>106</v>
      </c>
      <c r="C72" s="108" t="s">
        <v>101</v>
      </c>
      <c r="D72" s="108" t="s">
        <v>66</v>
      </c>
      <c r="E72" s="108" t="s">
        <v>149</v>
      </c>
      <c r="F72" s="107">
        <v>240</v>
      </c>
      <c r="G72" s="112">
        <v>237</v>
      </c>
    </row>
    <row r="73" spans="1:8" ht="31.5">
      <c r="A73" s="95" t="s">
        <v>89</v>
      </c>
      <c r="B73" s="108" t="s">
        <v>106</v>
      </c>
      <c r="C73" s="108" t="s">
        <v>101</v>
      </c>
      <c r="D73" s="108" t="s">
        <v>66</v>
      </c>
      <c r="E73" s="108" t="s">
        <v>150</v>
      </c>
      <c r="F73" s="107"/>
      <c r="G73" s="112">
        <f>G74</f>
        <v>6929</v>
      </c>
      <c r="H73" s="118"/>
    </row>
    <row r="74" spans="1:7" ht="15.75">
      <c r="A74" s="96" t="s">
        <v>82</v>
      </c>
      <c r="B74" s="108" t="s">
        <v>106</v>
      </c>
      <c r="C74" s="108" t="s">
        <v>101</v>
      </c>
      <c r="D74" s="108" t="s">
        <v>66</v>
      </c>
      <c r="E74" s="108" t="s">
        <v>150</v>
      </c>
      <c r="F74" s="107">
        <v>610</v>
      </c>
      <c r="G74" s="112">
        <v>6929</v>
      </c>
    </row>
    <row r="75" spans="1:7" ht="63">
      <c r="A75" s="98" t="s">
        <v>197</v>
      </c>
      <c r="B75" s="113" t="s">
        <v>106</v>
      </c>
      <c r="C75" s="113" t="s">
        <v>101</v>
      </c>
      <c r="D75" s="113" t="s">
        <v>57</v>
      </c>
      <c r="E75" s="113"/>
      <c r="F75" s="110"/>
      <c r="G75" s="111">
        <f>G76</f>
        <v>380</v>
      </c>
    </row>
    <row r="76" spans="1:7" ht="47.25">
      <c r="A76" s="98" t="s">
        <v>107</v>
      </c>
      <c r="B76" s="108" t="s">
        <v>106</v>
      </c>
      <c r="C76" s="108" t="s">
        <v>101</v>
      </c>
      <c r="D76" s="108" t="s">
        <v>57</v>
      </c>
      <c r="E76" s="108" t="s">
        <v>148</v>
      </c>
      <c r="F76" s="107"/>
      <c r="G76" s="112">
        <v>380</v>
      </c>
    </row>
    <row r="77" spans="1:7" ht="47.25">
      <c r="A77" s="98" t="s">
        <v>85</v>
      </c>
      <c r="B77" s="108" t="s">
        <v>106</v>
      </c>
      <c r="C77" s="108" t="s">
        <v>101</v>
      </c>
      <c r="D77" s="108" t="s">
        <v>57</v>
      </c>
      <c r="E77" s="108" t="s">
        <v>148</v>
      </c>
      <c r="F77" s="107">
        <v>320</v>
      </c>
      <c r="G77" s="112">
        <v>380</v>
      </c>
    </row>
    <row r="78" spans="1:7" s="99" customFormat="1" ht="31.5">
      <c r="A78" s="109" t="s">
        <v>54</v>
      </c>
      <c r="B78" s="113" t="s">
        <v>106</v>
      </c>
      <c r="C78" s="113" t="s">
        <v>55</v>
      </c>
      <c r="D78" s="113"/>
      <c r="E78" s="110"/>
      <c r="F78" s="110"/>
      <c r="G78" s="119">
        <f>G80+G82+G86+G88+G90+G92+G96+G98+G100+G102+G94</f>
        <v>59576</v>
      </c>
    </row>
    <row r="79" spans="1:7" s="99" customFormat="1" ht="47.25">
      <c r="A79" s="98" t="s">
        <v>191</v>
      </c>
      <c r="B79" s="108" t="s">
        <v>106</v>
      </c>
      <c r="C79" s="108" t="s">
        <v>55</v>
      </c>
      <c r="D79" s="108" t="s">
        <v>43</v>
      </c>
      <c r="E79" s="107"/>
      <c r="F79" s="107"/>
      <c r="G79" s="126">
        <f>G80+G82+G86+G88+G90+G92+G96+G98+G100+G102+G94</f>
        <v>59576</v>
      </c>
    </row>
    <row r="80" spans="1:8" s="99" customFormat="1" ht="15.75">
      <c r="A80" s="98" t="s">
        <v>56</v>
      </c>
      <c r="B80" s="108" t="s">
        <v>106</v>
      </c>
      <c r="C80" s="108" t="s">
        <v>55</v>
      </c>
      <c r="D80" s="108" t="s">
        <v>43</v>
      </c>
      <c r="E80" s="108" t="s">
        <v>153</v>
      </c>
      <c r="F80" s="107"/>
      <c r="G80" s="112">
        <f>G81</f>
        <v>3030</v>
      </c>
      <c r="H80" s="122"/>
    </row>
    <row r="81" spans="1:8" s="99" customFormat="1" ht="31.5">
      <c r="A81" s="98" t="s">
        <v>192</v>
      </c>
      <c r="B81" s="108" t="s">
        <v>106</v>
      </c>
      <c r="C81" s="108" t="s">
        <v>55</v>
      </c>
      <c r="D81" s="108" t="s">
        <v>43</v>
      </c>
      <c r="E81" s="108" t="s">
        <v>153</v>
      </c>
      <c r="F81" s="107">
        <v>120</v>
      </c>
      <c r="G81" s="112">
        <v>3030</v>
      </c>
      <c r="H81" s="122"/>
    </row>
    <row r="82" spans="1:9" s="99" customFormat="1" ht="31.5">
      <c r="A82" s="98" t="s">
        <v>58</v>
      </c>
      <c r="B82" s="108" t="s">
        <v>106</v>
      </c>
      <c r="C82" s="108" t="s">
        <v>55</v>
      </c>
      <c r="D82" s="108" t="s">
        <v>43</v>
      </c>
      <c r="E82" s="108" t="s">
        <v>128</v>
      </c>
      <c r="F82" s="107"/>
      <c r="G82" s="112">
        <f>G83+G84+G85</f>
        <v>38417</v>
      </c>
      <c r="H82" s="122"/>
      <c r="I82" s="122"/>
    </row>
    <row r="83" spans="1:7" s="99" customFormat="1" ht="31.5">
      <c r="A83" s="98" t="s">
        <v>192</v>
      </c>
      <c r="B83" s="108" t="s">
        <v>106</v>
      </c>
      <c r="C83" s="108" t="s">
        <v>55</v>
      </c>
      <c r="D83" s="108" t="s">
        <v>43</v>
      </c>
      <c r="E83" s="108" t="s">
        <v>128</v>
      </c>
      <c r="F83" s="107">
        <v>120</v>
      </c>
      <c r="G83" s="112">
        <v>34004</v>
      </c>
    </row>
    <row r="84" spans="1:7" s="99" customFormat="1" ht="47.25">
      <c r="A84" s="98" t="s">
        <v>84</v>
      </c>
      <c r="B84" s="108" t="s">
        <v>106</v>
      </c>
      <c r="C84" s="108" t="s">
        <v>55</v>
      </c>
      <c r="D84" s="108" t="s">
        <v>43</v>
      </c>
      <c r="E84" s="108" t="s">
        <v>128</v>
      </c>
      <c r="F84" s="107">
        <v>240</v>
      </c>
      <c r="G84" s="112">
        <v>4072</v>
      </c>
    </row>
    <row r="85" spans="1:7" s="99" customFormat="1" ht="15.75">
      <c r="A85" s="98" t="s">
        <v>59</v>
      </c>
      <c r="B85" s="108" t="s">
        <v>106</v>
      </c>
      <c r="C85" s="108" t="s">
        <v>55</v>
      </c>
      <c r="D85" s="108" t="s">
        <v>43</v>
      </c>
      <c r="E85" s="108" t="s">
        <v>128</v>
      </c>
      <c r="F85" s="107">
        <v>850</v>
      </c>
      <c r="G85" s="112">
        <v>341</v>
      </c>
    </row>
    <row r="86" spans="1:7" s="99" customFormat="1" ht="66" customHeight="1">
      <c r="A86" s="98" t="s">
        <v>112</v>
      </c>
      <c r="B86" s="108" t="s">
        <v>106</v>
      </c>
      <c r="C86" s="108" t="s">
        <v>55</v>
      </c>
      <c r="D86" s="108" t="s">
        <v>43</v>
      </c>
      <c r="E86" s="108" t="s">
        <v>154</v>
      </c>
      <c r="F86" s="107"/>
      <c r="G86" s="112">
        <f>G87</f>
        <v>692</v>
      </c>
    </row>
    <row r="87" spans="1:7" s="99" customFormat="1" ht="18.75" customHeight="1">
      <c r="A87" s="98" t="s">
        <v>80</v>
      </c>
      <c r="B87" s="108" t="s">
        <v>106</v>
      </c>
      <c r="C87" s="108" t="s">
        <v>55</v>
      </c>
      <c r="D87" s="108" t="s">
        <v>43</v>
      </c>
      <c r="E87" s="108" t="s">
        <v>154</v>
      </c>
      <c r="F87" s="107">
        <v>540</v>
      </c>
      <c r="G87" s="112">
        <v>692</v>
      </c>
    </row>
    <row r="88" spans="1:7" s="99" customFormat="1" ht="66.75" customHeight="1">
      <c r="A88" s="95" t="s">
        <v>113</v>
      </c>
      <c r="B88" s="108" t="s">
        <v>106</v>
      </c>
      <c r="C88" s="108" t="s">
        <v>55</v>
      </c>
      <c r="D88" s="108" t="s">
        <v>43</v>
      </c>
      <c r="E88" s="108" t="s">
        <v>155</v>
      </c>
      <c r="F88" s="107"/>
      <c r="G88" s="112">
        <f>G89</f>
        <v>768</v>
      </c>
    </row>
    <row r="89" spans="1:7" s="99" customFormat="1" ht="21.75" customHeight="1">
      <c r="A89" s="98" t="s">
        <v>80</v>
      </c>
      <c r="B89" s="108" t="s">
        <v>106</v>
      </c>
      <c r="C89" s="108" t="s">
        <v>55</v>
      </c>
      <c r="D89" s="108" t="s">
        <v>43</v>
      </c>
      <c r="E89" s="108" t="s">
        <v>155</v>
      </c>
      <c r="F89" s="107">
        <v>540</v>
      </c>
      <c r="G89" s="112">
        <v>768</v>
      </c>
    </row>
    <row r="90" spans="1:7" s="99" customFormat="1" ht="51" customHeight="1">
      <c r="A90" s="98" t="s">
        <v>114</v>
      </c>
      <c r="B90" s="108" t="s">
        <v>106</v>
      </c>
      <c r="C90" s="108" t="s">
        <v>55</v>
      </c>
      <c r="D90" s="108" t="s">
        <v>43</v>
      </c>
      <c r="E90" s="108" t="s">
        <v>156</v>
      </c>
      <c r="F90" s="107"/>
      <c r="G90" s="112">
        <f>G91</f>
        <v>172</v>
      </c>
    </row>
    <row r="91" spans="1:7" s="99" customFormat="1" ht="15.75">
      <c r="A91" s="98" t="s">
        <v>80</v>
      </c>
      <c r="B91" s="108" t="s">
        <v>106</v>
      </c>
      <c r="C91" s="108" t="s">
        <v>55</v>
      </c>
      <c r="D91" s="108" t="s">
        <v>43</v>
      </c>
      <c r="E91" s="108" t="s">
        <v>156</v>
      </c>
      <c r="F91" s="107">
        <v>540</v>
      </c>
      <c r="G91" s="112">
        <v>172</v>
      </c>
    </row>
    <row r="92" spans="1:7" s="99" customFormat="1" ht="51.75" customHeight="1">
      <c r="A92" s="98" t="s">
        <v>116</v>
      </c>
      <c r="B92" s="108" t="s">
        <v>106</v>
      </c>
      <c r="C92" s="108" t="s">
        <v>55</v>
      </c>
      <c r="D92" s="108" t="s">
        <v>43</v>
      </c>
      <c r="E92" s="108" t="s">
        <v>157</v>
      </c>
      <c r="F92" s="107"/>
      <c r="G92" s="112">
        <f>G93</f>
        <v>187</v>
      </c>
    </row>
    <row r="93" spans="1:7" s="99" customFormat="1" ht="15.75">
      <c r="A93" s="98" t="s">
        <v>80</v>
      </c>
      <c r="B93" s="108" t="s">
        <v>106</v>
      </c>
      <c r="C93" s="108" t="s">
        <v>55</v>
      </c>
      <c r="D93" s="108" t="s">
        <v>43</v>
      </c>
      <c r="E93" s="108" t="s">
        <v>157</v>
      </c>
      <c r="F93" s="107">
        <v>540</v>
      </c>
      <c r="G93" s="112">
        <v>187</v>
      </c>
    </row>
    <row r="94" spans="1:7" s="99" customFormat="1" ht="110.25">
      <c r="A94" s="155" t="s">
        <v>196</v>
      </c>
      <c r="B94" s="108" t="s">
        <v>106</v>
      </c>
      <c r="C94" s="108" t="s">
        <v>55</v>
      </c>
      <c r="D94" s="108" t="s">
        <v>43</v>
      </c>
      <c r="E94" s="108" t="s">
        <v>168</v>
      </c>
      <c r="F94" s="107"/>
      <c r="G94" s="112">
        <f>G95</f>
        <v>303</v>
      </c>
    </row>
    <row r="95" spans="1:7" s="99" customFormat="1" ht="31.5">
      <c r="A95" s="148" t="s">
        <v>192</v>
      </c>
      <c r="B95" s="108" t="s">
        <v>106</v>
      </c>
      <c r="C95" s="108" t="s">
        <v>55</v>
      </c>
      <c r="D95" s="108" t="s">
        <v>43</v>
      </c>
      <c r="E95" s="108" t="s">
        <v>168</v>
      </c>
      <c r="F95" s="107">
        <v>120</v>
      </c>
      <c r="G95" s="112">
        <v>303</v>
      </c>
    </row>
    <row r="96" spans="1:7" s="99" customFormat="1" ht="78.75">
      <c r="A96" s="98" t="s">
        <v>204</v>
      </c>
      <c r="B96" s="108" t="s">
        <v>106</v>
      </c>
      <c r="C96" s="108" t="s">
        <v>55</v>
      </c>
      <c r="D96" s="108" t="s">
        <v>43</v>
      </c>
      <c r="E96" s="108" t="s">
        <v>130</v>
      </c>
      <c r="F96" s="107"/>
      <c r="G96" s="112">
        <f>G97</f>
        <v>4</v>
      </c>
    </row>
    <row r="97" spans="1:7" s="99" customFormat="1" ht="47.25">
      <c r="A97" s="98" t="s">
        <v>84</v>
      </c>
      <c r="B97" s="108" t="s">
        <v>106</v>
      </c>
      <c r="C97" s="108" t="s">
        <v>55</v>
      </c>
      <c r="D97" s="108" t="s">
        <v>43</v>
      </c>
      <c r="E97" s="108" t="s">
        <v>130</v>
      </c>
      <c r="F97" s="107">
        <v>240</v>
      </c>
      <c r="G97" s="112">
        <v>4</v>
      </c>
    </row>
    <row r="98" spans="1:7" s="99" customFormat="1" ht="47.25">
      <c r="A98" s="98" t="s">
        <v>199</v>
      </c>
      <c r="B98" s="108" t="s">
        <v>106</v>
      </c>
      <c r="C98" s="108" t="s">
        <v>55</v>
      </c>
      <c r="D98" s="108" t="s">
        <v>43</v>
      </c>
      <c r="E98" s="108" t="s">
        <v>129</v>
      </c>
      <c r="F98" s="107"/>
      <c r="G98" s="112">
        <f>G99</f>
        <v>466</v>
      </c>
    </row>
    <row r="99" spans="1:7" s="99" customFormat="1" ht="31.5">
      <c r="A99" s="98" t="s">
        <v>192</v>
      </c>
      <c r="B99" s="108" t="s">
        <v>106</v>
      </c>
      <c r="C99" s="108" t="s">
        <v>55</v>
      </c>
      <c r="D99" s="108" t="s">
        <v>43</v>
      </c>
      <c r="E99" s="108" t="s">
        <v>129</v>
      </c>
      <c r="F99" s="107">
        <v>120</v>
      </c>
      <c r="G99" s="112">
        <v>466</v>
      </c>
    </row>
    <row r="100" spans="1:7" s="99" customFormat="1" ht="15.75">
      <c r="A100" s="98" t="s">
        <v>56</v>
      </c>
      <c r="B100" s="108" t="s">
        <v>106</v>
      </c>
      <c r="C100" s="108" t="s">
        <v>55</v>
      </c>
      <c r="D100" s="108" t="s">
        <v>43</v>
      </c>
      <c r="E100" s="121">
        <v>11010</v>
      </c>
      <c r="F100" s="107"/>
      <c r="G100" s="112">
        <f>G101</f>
        <v>2159</v>
      </c>
    </row>
    <row r="101" spans="1:7" s="99" customFormat="1" ht="15.75">
      <c r="A101" s="107" t="s">
        <v>87</v>
      </c>
      <c r="B101" s="108" t="s">
        <v>106</v>
      </c>
      <c r="C101" s="108" t="s">
        <v>55</v>
      </c>
      <c r="D101" s="108" t="s">
        <v>43</v>
      </c>
      <c r="E101" s="121">
        <v>11010</v>
      </c>
      <c r="F101" s="107">
        <v>360</v>
      </c>
      <c r="G101" s="112">
        <v>2159</v>
      </c>
    </row>
    <row r="102" spans="1:7" s="99" customFormat="1" ht="31.5">
      <c r="A102" s="98" t="s">
        <v>58</v>
      </c>
      <c r="B102" s="108" t="s">
        <v>106</v>
      </c>
      <c r="C102" s="108" t="s">
        <v>55</v>
      </c>
      <c r="D102" s="108" t="s">
        <v>43</v>
      </c>
      <c r="E102" s="121">
        <v>11040</v>
      </c>
      <c r="F102" s="107"/>
      <c r="G102" s="112">
        <f>G103</f>
        <v>13378</v>
      </c>
    </row>
    <row r="103" spans="1:7" s="99" customFormat="1" ht="15.75">
      <c r="A103" s="107" t="s">
        <v>87</v>
      </c>
      <c r="B103" s="108" t="s">
        <v>106</v>
      </c>
      <c r="C103" s="108" t="s">
        <v>55</v>
      </c>
      <c r="D103" s="108" t="s">
        <v>43</v>
      </c>
      <c r="E103" s="121">
        <v>11040</v>
      </c>
      <c r="F103" s="107">
        <v>360</v>
      </c>
      <c r="G103" s="112">
        <v>13378</v>
      </c>
    </row>
    <row r="104" spans="1:9" ht="15.75">
      <c r="A104" s="110" t="s">
        <v>61</v>
      </c>
      <c r="B104" s="120">
        <v>98</v>
      </c>
      <c r="C104" s="120"/>
      <c r="D104" s="120"/>
      <c r="E104" s="110"/>
      <c r="F104" s="110"/>
      <c r="G104" s="119">
        <f>G105</f>
        <v>1511</v>
      </c>
      <c r="H104" s="123"/>
      <c r="I104" s="124"/>
    </row>
    <row r="105" spans="1:9" ht="31.5">
      <c r="A105" s="98" t="s">
        <v>151</v>
      </c>
      <c r="B105" s="121">
        <v>98</v>
      </c>
      <c r="C105" s="121">
        <v>9</v>
      </c>
      <c r="D105" s="121"/>
      <c r="E105" s="108"/>
      <c r="F105" s="107"/>
      <c r="G105" s="126">
        <f>G106+G109+G111+G113+G115</f>
        <v>1511</v>
      </c>
      <c r="H105" s="123"/>
      <c r="I105" s="124"/>
    </row>
    <row r="106" spans="1:9" ht="31.5">
      <c r="A106" s="98" t="s">
        <v>58</v>
      </c>
      <c r="B106" s="108" t="s">
        <v>103</v>
      </c>
      <c r="C106" s="108" t="s">
        <v>104</v>
      </c>
      <c r="D106" s="108" t="s">
        <v>120</v>
      </c>
      <c r="E106" s="108" t="s">
        <v>128</v>
      </c>
      <c r="F106" s="104"/>
      <c r="G106" s="106">
        <f>G107+G108</f>
        <v>16</v>
      </c>
      <c r="H106" s="123"/>
      <c r="I106" s="124"/>
    </row>
    <row r="107" spans="1:7" ht="47.25">
      <c r="A107" s="98" t="s">
        <v>84</v>
      </c>
      <c r="B107" s="108" t="s">
        <v>103</v>
      </c>
      <c r="C107" s="108" t="s">
        <v>104</v>
      </c>
      <c r="D107" s="108" t="s">
        <v>120</v>
      </c>
      <c r="E107" s="108" t="s">
        <v>128</v>
      </c>
      <c r="F107" s="115">
        <v>240</v>
      </c>
      <c r="G107" s="106">
        <v>12</v>
      </c>
    </row>
    <row r="108" spans="1:7" ht="15.75">
      <c r="A108" s="98" t="s">
        <v>59</v>
      </c>
      <c r="B108" s="108" t="s">
        <v>103</v>
      </c>
      <c r="C108" s="108" t="s">
        <v>104</v>
      </c>
      <c r="D108" s="108" t="s">
        <v>120</v>
      </c>
      <c r="E108" s="108" t="s">
        <v>128</v>
      </c>
      <c r="F108" s="115">
        <v>850</v>
      </c>
      <c r="G108" s="106">
        <v>4</v>
      </c>
    </row>
    <row r="109" spans="1:8" ht="15.75">
      <c r="A109" s="98" t="s">
        <v>62</v>
      </c>
      <c r="B109" s="108" t="s">
        <v>103</v>
      </c>
      <c r="C109" s="108" t="s">
        <v>104</v>
      </c>
      <c r="D109" s="108" t="s">
        <v>120</v>
      </c>
      <c r="E109" s="108" t="s">
        <v>134</v>
      </c>
      <c r="F109" s="107"/>
      <c r="G109" s="112">
        <f>G110</f>
        <v>400</v>
      </c>
      <c r="H109" s="118"/>
    </row>
    <row r="110" spans="1:7" ht="15.75">
      <c r="A110" s="98" t="s">
        <v>63</v>
      </c>
      <c r="B110" s="108" t="s">
        <v>103</v>
      </c>
      <c r="C110" s="108" t="s">
        <v>104</v>
      </c>
      <c r="D110" s="108" t="s">
        <v>120</v>
      </c>
      <c r="E110" s="108" t="s">
        <v>134</v>
      </c>
      <c r="F110" s="107">
        <v>870</v>
      </c>
      <c r="G110" s="112">
        <v>400</v>
      </c>
    </row>
    <row r="111" spans="1:7" ht="31.5">
      <c r="A111" s="98" t="s">
        <v>90</v>
      </c>
      <c r="B111" s="108" t="s">
        <v>103</v>
      </c>
      <c r="C111" s="108" t="s">
        <v>104</v>
      </c>
      <c r="D111" s="108" t="s">
        <v>120</v>
      </c>
      <c r="E111" s="108" t="s">
        <v>152</v>
      </c>
      <c r="F111" s="107"/>
      <c r="G111" s="112">
        <f>G112</f>
        <v>69</v>
      </c>
    </row>
    <row r="112" spans="1:7" ht="15.75">
      <c r="A112" s="98" t="s">
        <v>80</v>
      </c>
      <c r="B112" s="108" t="s">
        <v>103</v>
      </c>
      <c r="C112" s="108" t="s">
        <v>104</v>
      </c>
      <c r="D112" s="108" t="s">
        <v>120</v>
      </c>
      <c r="E112" s="108" t="s">
        <v>152</v>
      </c>
      <c r="F112" s="107">
        <v>540</v>
      </c>
      <c r="G112" s="112">
        <v>69</v>
      </c>
    </row>
    <row r="113" spans="1:7" ht="31.5">
      <c r="A113" s="98" t="s">
        <v>176</v>
      </c>
      <c r="B113" s="108" t="s">
        <v>103</v>
      </c>
      <c r="C113" s="108" t="s">
        <v>104</v>
      </c>
      <c r="D113" s="108" t="s">
        <v>120</v>
      </c>
      <c r="E113" s="108" t="s">
        <v>169</v>
      </c>
      <c r="F113" s="107"/>
      <c r="G113" s="112">
        <f>G114</f>
        <v>1021</v>
      </c>
    </row>
    <row r="114" spans="1:7" ht="47.25">
      <c r="A114" s="98" t="s">
        <v>84</v>
      </c>
      <c r="B114" s="108" t="s">
        <v>103</v>
      </c>
      <c r="C114" s="108" t="s">
        <v>104</v>
      </c>
      <c r="D114" s="108" t="s">
        <v>120</v>
      </c>
      <c r="E114" s="108" t="s">
        <v>169</v>
      </c>
      <c r="F114" s="107">
        <v>240</v>
      </c>
      <c r="G114" s="112">
        <v>1021</v>
      </c>
    </row>
    <row r="115" spans="1:7" ht="31.5">
      <c r="A115" s="98" t="s">
        <v>176</v>
      </c>
      <c r="B115" s="108" t="s">
        <v>103</v>
      </c>
      <c r="C115" s="108" t="s">
        <v>104</v>
      </c>
      <c r="D115" s="108" t="s">
        <v>120</v>
      </c>
      <c r="E115" s="108" t="s">
        <v>187</v>
      </c>
      <c r="F115" s="107"/>
      <c r="G115" s="112">
        <f>G116</f>
        <v>5</v>
      </c>
    </row>
    <row r="116" spans="1:7" ht="47.25">
      <c r="A116" s="98" t="s">
        <v>84</v>
      </c>
      <c r="B116" s="108" t="s">
        <v>103</v>
      </c>
      <c r="C116" s="108" t="s">
        <v>104</v>
      </c>
      <c r="D116" s="108" t="s">
        <v>120</v>
      </c>
      <c r="E116" s="108" t="s">
        <v>187</v>
      </c>
      <c r="F116" s="107">
        <v>240</v>
      </c>
      <c r="G116" s="112">
        <v>5</v>
      </c>
    </row>
    <row r="117" spans="1:7" ht="15.75">
      <c r="A117" s="110" t="s">
        <v>91</v>
      </c>
      <c r="B117" s="110"/>
      <c r="C117" s="110"/>
      <c r="D117" s="110"/>
      <c r="E117" s="110"/>
      <c r="F117" s="110"/>
      <c r="G117" s="119">
        <f>G12+G30+G57+G78+G104</f>
        <v>120698</v>
      </c>
    </row>
    <row r="118" spans="1:7" ht="15.75">
      <c r="A118" s="99"/>
      <c r="B118" s="99"/>
      <c r="C118" s="99"/>
      <c r="D118" s="99"/>
      <c r="E118" s="99"/>
      <c r="F118" s="99"/>
      <c r="G118" s="122"/>
    </row>
    <row r="119" spans="1:7" ht="15.75">
      <c r="A119" s="99"/>
      <c r="B119" s="99"/>
      <c r="C119" s="99"/>
      <c r="D119" s="99"/>
      <c r="E119" s="99"/>
      <c r="F119" s="99"/>
      <c r="G119" s="122"/>
    </row>
    <row r="120" spans="1:7" ht="15.75">
      <c r="A120" s="99"/>
      <c r="B120" s="99"/>
      <c r="C120" s="99"/>
      <c r="D120" s="99"/>
      <c r="E120" s="99"/>
      <c r="F120" s="99"/>
      <c r="G120" s="99"/>
    </row>
    <row r="121" spans="1:7" ht="15.75">
      <c r="A121" s="99"/>
      <c r="B121" s="99"/>
      <c r="C121" s="99"/>
      <c r="D121" s="99"/>
      <c r="E121" s="99"/>
      <c r="F121" s="99"/>
      <c r="G121" s="99"/>
    </row>
    <row r="122" spans="1:7" ht="15.75">
      <c r="A122" s="99"/>
      <c r="B122" s="99"/>
      <c r="C122" s="99"/>
      <c r="D122" s="99"/>
      <c r="E122" s="99"/>
      <c r="F122" s="99"/>
      <c r="G122" s="99"/>
    </row>
    <row r="123" spans="1:7" ht="15.75">
      <c r="A123" s="99"/>
      <c r="B123" s="99"/>
      <c r="C123" s="99"/>
      <c r="D123" s="99"/>
      <c r="E123" s="99"/>
      <c r="F123" s="99"/>
      <c r="G123" s="99"/>
    </row>
    <row r="124" spans="1:7" ht="15.75">
      <c r="A124" s="99"/>
      <c r="B124" s="99"/>
      <c r="C124" s="99"/>
      <c r="D124" s="99"/>
      <c r="E124" s="99"/>
      <c r="F124" s="99"/>
      <c r="G124" s="99"/>
    </row>
    <row r="125" spans="1:7" ht="15.75">
      <c r="A125" s="99"/>
      <c r="B125" s="99"/>
      <c r="C125" s="99"/>
      <c r="D125" s="99"/>
      <c r="E125" s="99"/>
      <c r="F125" s="99"/>
      <c r="G125" s="99"/>
    </row>
    <row r="126" spans="1:7" ht="15.75">
      <c r="A126" s="99"/>
      <c r="B126" s="99"/>
      <c r="C126" s="99"/>
      <c r="D126" s="99"/>
      <c r="E126" s="99"/>
      <c r="F126" s="99"/>
      <c r="G126" s="99"/>
    </row>
    <row r="127" spans="1:7" ht="15.75">
      <c r="A127" s="99"/>
      <c r="B127" s="99"/>
      <c r="C127" s="99"/>
      <c r="D127" s="99"/>
      <c r="E127" s="99"/>
      <c r="F127" s="99"/>
      <c r="G127" s="99"/>
    </row>
    <row r="128" spans="1:7" ht="15.75">
      <c r="A128" s="99"/>
      <c r="B128" s="99"/>
      <c r="C128" s="99"/>
      <c r="D128" s="99"/>
      <c r="E128" s="99"/>
      <c r="F128" s="99"/>
      <c r="G128" s="99"/>
    </row>
    <row r="129" spans="1:7" ht="15.75">
      <c r="A129" s="99"/>
      <c r="B129" s="99"/>
      <c r="C129" s="99"/>
      <c r="D129" s="99"/>
      <c r="E129" s="99"/>
      <c r="F129" s="99"/>
      <c r="G129" s="99"/>
    </row>
    <row r="130" spans="1:7" ht="15.75">
      <c r="A130" s="99"/>
      <c r="B130" s="99"/>
      <c r="C130" s="99"/>
      <c r="D130" s="99"/>
      <c r="E130" s="99"/>
      <c r="F130" s="99"/>
      <c r="G130" s="99"/>
    </row>
    <row r="131" spans="1:7" ht="15.75">
      <c r="A131" s="99"/>
      <c r="B131" s="99"/>
      <c r="C131" s="99"/>
      <c r="D131" s="99"/>
      <c r="E131" s="99"/>
      <c r="F131" s="99"/>
      <c r="G131" s="99"/>
    </row>
    <row r="132" spans="1:7" ht="15.75">
      <c r="A132" s="99"/>
      <c r="B132" s="99"/>
      <c r="C132" s="99"/>
      <c r="D132" s="99"/>
      <c r="E132" s="99"/>
      <c r="F132" s="99"/>
      <c r="G132" s="99"/>
    </row>
    <row r="133" spans="1:7" ht="15.75">
      <c r="A133" s="99"/>
      <c r="B133" s="99"/>
      <c r="C133" s="99"/>
      <c r="D133" s="99"/>
      <c r="E133" s="99"/>
      <c r="F133" s="99"/>
      <c r="G133" s="99"/>
    </row>
    <row r="134" spans="1:7" ht="15.75">
      <c r="A134" s="99"/>
      <c r="B134" s="99"/>
      <c r="C134" s="99"/>
      <c r="D134" s="99"/>
      <c r="E134" s="99"/>
      <c r="F134" s="99"/>
      <c r="G134" s="99"/>
    </row>
    <row r="135" spans="1:7" ht="15.75">
      <c r="A135" s="99"/>
      <c r="B135" s="99"/>
      <c r="C135" s="99"/>
      <c r="D135" s="99"/>
      <c r="E135" s="99"/>
      <c r="F135" s="99"/>
      <c r="G135" s="99"/>
    </row>
    <row r="136" spans="1:7" ht="15.75">
      <c r="A136" s="99"/>
      <c r="B136" s="99"/>
      <c r="C136" s="99"/>
      <c r="D136" s="99"/>
      <c r="E136" s="99"/>
      <c r="F136" s="99"/>
      <c r="G136" s="99"/>
    </row>
    <row r="137" spans="1:7" ht="15.75">
      <c r="A137" s="99"/>
      <c r="B137" s="99"/>
      <c r="C137" s="99"/>
      <c r="D137" s="99"/>
      <c r="E137" s="99"/>
      <c r="F137" s="99"/>
      <c r="G137" s="99"/>
    </row>
    <row r="138" spans="1:7" ht="15.75">
      <c r="A138" s="99"/>
      <c r="B138" s="99"/>
      <c r="C138" s="99"/>
      <c r="D138" s="99"/>
      <c r="E138" s="99"/>
      <c r="F138" s="99"/>
      <c r="G138" s="99"/>
    </row>
    <row r="139" spans="1:7" ht="15.75">
      <c r="A139" s="99"/>
      <c r="B139" s="99"/>
      <c r="C139" s="99"/>
      <c r="D139" s="99"/>
      <c r="E139" s="99"/>
      <c r="F139" s="99"/>
      <c r="G139" s="99"/>
    </row>
    <row r="140" spans="1:7" ht="15.75">
      <c r="A140" s="99"/>
      <c r="B140" s="99"/>
      <c r="C140" s="99"/>
      <c r="D140" s="99"/>
      <c r="E140" s="99"/>
      <c r="F140" s="99"/>
      <c r="G140" s="99"/>
    </row>
    <row r="141" spans="1:7" ht="15.75">
      <c r="A141" s="99"/>
      <c r="B141" s="99"/>
      <c r="C141" s="99"/>
      <c r="D141" s="99"/>
      <c r="E141" s="99"/>
      <c r="F141" s="99"/>
      <c r="G141" s="99"/>
    </row>
    <row r="142" spans="1:7" ht="15.75">
      <c r="A142" s="99"/>
      <c r="B142" s="99"/>
      <c r="C142" s="99"/>
      <c r="D142" s="99"/>
      <c r="E142" s="99"/>
      <c r="F142" s="99"/>
      <c r="G142" s="99"/>
    </row>
    <row r="143" spans="1:7" ht="15.75">
      <c r="A143" s="99"/>
      <c r="B143" s="99"/>
      <c r="C143" s="99"/>
      <c r="D143" s="99"/>
      <c r="E143" s="99"/>
      <c r="F143" s="99"/>
      <c r="G143" s="99"/>
    </row>
    <row r="144" spans="1:7" ht="15.75">
      <c r="A144" s="99"/>
      <c r="B144" s="99"/>
      <c r="C144" s="99"/>
      <c r="D144" s="99"/>
      <c r="E144" s="99"/>
      <c r="F144" s="99"/>
      <c r="G144" s="99"/>
    </row>
    <row r="145" spans="1:7" ht="15.75">
      <c r="A145" s="99"/>
      <c r="B145" s="99"/>
      <c r="C145" s="99"/>
      <c r="D145" s="99"/>
      <c r="E145" s="99"/>
      <c r="F145" s="99"/>
      <c r="G145" s="99"/>
    </row>
    <row r="146" spans="1:7" ht="15.75">
      <c r="A146" s="99"/>
      <c r="B146" s="99"/>
      <c r="C146" s="99"/>
      <c r="D146" s="99"/>
      <c r="E146" s="99"/>
      <c r="F146" s="99"/>
      <c r="G146" s="99"/>
    </row>
    <row r="147" spans="1:7" ht="15.75">
      <c r="A147" s="99"/>
      <c r="B147" s="99"/>
      <c r="C147" s="99"/>
      <c r="D147" s="99"/>
      <c r="E147" s="99"/>
      <c r="F147" s="99"/>
      <c r="G147" s="99"/>
    </row>
    <row r="148" spans="1:7" ht="15.75">
      <c r="A148" s="99"/>
      <c r="B148" s="99"/>
      <c r="C148" s="99"/>
      <c r="D148" s="99"/>
      <c r="E148" s="99"/>
      <c r="F148" s="99"/>
      <c r="G148" s="99"/>
    </row>
    <row r="149" spans="1:7" ht="15.75">
      <c r="A149" s="99"/>
      <c r="B149" s="99"/>
      <c r="C149" s="99"/>
      <c r="D149" s="99"/>
      <c r="E149" s="99"/>
      <c r="F149" s="99"/>
      <c r="G149" s="99"/>
    </row>
    <row r="150" spans="1:7" ht="15.75">
      <c r="A150" s="99"/>
      <c r="B150" s="99"/>
      <c r="C150" s="99"/>
      <c r="D150" s="99"/>
      <c r="E150" s="99"/>
      <c r="F150" s="99"/>
      <c r="G150" s="99"/>
    </row>
    <row r="151" spans="1:7" ht="15.75">
      <c r="A151" s="99"/>
      <c r="B151" s="99"/>
      <c r="C151" s="99"/>
      <c r="D151" s="99"/>
      <c r="E151" s="99"/>
      <c r="F151" s="99"/>
      <c r="G151" s="99"/>
    </row>
    <row r="152" spans="1:7" ht="15.75">
      <c r="A152" s="99"/>
      <c r="B152" s="99"/>
      <c r="C152" s="99"/>
      <c r="D152" s="99"/>
      <c r="E152" s="99"/>
      <c r="F152" s="99"/>
      <c r="G152" s="99"/>
    </row>
    <row r="153" spans="1:7" ht="15.75">
      <c r="A153" s="99"/>
      <c r="B153" s="99"/>
      <c r="C153" s="99"/>
      <c r="D153" s="99"/>
      <c r="E153" s="99"/>
      <c r="F153" s="99"/>
      <c r="G153" s="99"/>
    </row>
    <row r="154" spans="1:7" ht="15.75">
      <c r="A154" s="99"/>
      <c r="B154" s="99"/>
      <c r="C154" s="99"/>
      <c r="D154" s="99"/>
      <c r="E154" s="99"/>
      <c r="F154" s="99"/>
      <c r="G154" s="99"/>
    </row>
    <row r="155" spans="1:7" ht="15.75">
      <c r="A155" s="99"/>
      <c r="B155" s="99"/>
      <c r="C155" s="99"/>
      <c r="D155" s="99"/>
      <c r="E155" s="99"/>
      <c r="F155" s="99"/>
      <c r="G155" s="99"/>
    </row>
    <row r="156" spans="1:7" ht="15.75">
      <c r="A156" s="99"/>
      <c r="B156" s="99"/>
      <c r="C156" s="99"/>
      <c r="D156" s="99"/>
      <c r="E156" s="99"/>
      <c r="F156" s="99"/>
      <c r="G156" s="99"/>
    </row>
    <row r="157" spans="1:7" ht="15.75">
      <c r="A157" s="99"/>
      <c r="B157" s="99"/>
      <c r="C157" s="99"/>
      <c r="D157" s="99"/>
      <c r="E157" s="99"/>
      <c r="F157" s="99"/>
      <c r="G157" s="99"/>
    </row>
    <row r="158" spans="1:7" ht="15.75">
      <c r="A158" s="99"/>
      <c r="B158" s="99"/>
      <c r="C158" s="99"/>
      <c r="D158" s="99"/>
      <c r="E158" s="99"/>
      <c r="F158" s="99"/>
      <c r="G158" s="99"/>
    </row>
    <row r="159" spans="1:7" ht="15.75">
      <c r="A159" s="99"/>
      <c r="B159" s="99"/>
      <c r="C159" s="99"/>
      <c r="D159" s="99"/>
      <c r="E159" s="99"/>
      <c r="F159" s="99"/>
      <c r="G159" s="99"/>
    </row>
    <row r="160" spans="1:7" ht="15.75">
      <c r="A160" s="99"/>
      <c r="B160" s="99"/>
      <c r="C160" s="99"/>
      <c r="D160" s="99"/>
      <c r="E160" s="99"/>
      <c r="F160" s="99"/>
      <c r="G160" s="99"/>
    </row>
    <row r="161" spans="1:7" ht="15.75">
      <c r="A161" s="99"/>
      <c r="B161" s="99"/>
      <c r="C161" s="99"/>
      <c r="D161" s="99"/>
      <c r="E161" s="99"/>
      <c r="F161" s="99"/>
      <c r="G161" s="99"/>
    </row>
    <row r="162" spans="1:7" ht="15.75">
      <c r="A162" s="99"/>
      <c r="B162" s="99"/>
      <c r="C162" s="99"/>
      <c r="D162" s="99"/>
      <c r="E162" s="99"/>
      <c r="F162" s="99"/>
      <c r="G162" s="99"/>
    </row>
    <row r="163" spans="1:7" ht="15.75">
      <c r="A163" s="99"/>
      <c r="B163" s="99"/>
      <c r="C163" s="99"/>
      <c r="D163" s="99"/>
      <c r="E163" s="99"/>
      <c r="F163" s="99"/>
      <c r="G163" s="99"/>
    </row>
    <row r="164" spans="1:7" ht="15.75">
      <c r="A164" s="99"/>
      <c r="B164" s="99"/>
      <c r="C164" s="99"/>
      <c r="D164" s="99"/>
      <c r="E164" s="99"/>
      <c r="F164" s="99"/>
      <c r="G164" s="99"/>
    </row>
    <row r="165" spans="1:7" ht="15.75">
      <c r="A165" s="99"/>
      <c r="B165" s="99"/>
      <c r="C165" s="99"/>
      <c r="D165" s="99"/>
      <c r="E165" s="99"/>
      <c r="F165" s="99"/>
      <c r="G165" s="99"/>
    </row>
    <row r="166" spans="1:7" ht="15.75">
      <c r="A166" s="99"/>
      <c r="B166" s="99"/>
      <c r="C166" s="99"/>
      <c r="D166" s="99"/>
      <c r="E166" s="99"/>
      <c r="F166" s="99"/>
      <c r="G166" s="99"/>
    </row>
    <row r="167" spans="1:7" ht="15.75">
      <c r="A167" s="99"/>
      <c r="B167" s="99"/>
      <c r="C167" s="99"/>
      <c r="D167" s="99"/>
      <c r="E167" s="99"/>
      <c r="F167" s="99"/>
      <c r="G167" s="99"/>
    </row>
    <row r="168" spans="1:7" ht="15.75">
      <c r="A168" s="99"/>
      <c r="B168" s="99"/>
      <c r="C168" s="99"/>
      <c r="D168" s="99"/>
      <c r="E168" s="99"/>
      <c r="F168" s="99"/>
      <c r="G168" s="99"/>
    </row>
    <row r="169" spans="1:7" ht="15.75">
      <c r="A169" s="99"/>
      <c r="B169" s="99"/>
      <c r="C169" s="99"/>
      <c r="D169" s="99"/>
      <c r="E169" s="99"/>
      <c r="F169" s="99"/>
      <c r="G169" s="99"/>
    </row>
    <row r="170" spans="1:7" ht="15.75">
      <c r="A170" s="99"/>
      <c r="B170" s="99"/>
      <c r="C170" s="99"/>
      <c r="D170" s="99"/>
      <c r="E170" s="99"/>
      <c r="F170" s="99"/>
      <c r="G170" s="99"/>
    </row>
    <row r="171" spans="1:7" ht="15.75">
      <c r="A171" s="99"/>
      <c r="B171" s="99"/>
      <c r="C171" s="99"/>
      <c r="D171" s="99"/>
      <c r="E171" s="99"/>
      <c r="F171" s="99"/>
      <c r="G171" s="99"/>
    </row>
    <row r="172" spans="1:7" ht="15.75">
      <c r="A172" s="99"/>
      <c r="B172" s="99"/>
      <c r="C172" s="99"/>
      <c r="D172" s="99"/>
      <c r="E172" s="99"/>
      <c r="F172" s="99"/>
      <c r="G172" s="99"/>
    </row>
    <row r="173" spans="1:7" ht="15.75">
      <c r="A173" s="99"/>
      <c r="B173" s="99"/>
      <c r="C173" s="99"/>
      <c r="D173" s="99"/>
      <c r="E173" s="99"/>
      <c r="F173" s="99"/>
      <c r="G173" s="99"/>
    </row>
    <row r="174" spans="1:7" ht="15.75">
      <c r="A174" s="99"/>
      <c r="B174" s="99"/>
      <c r="C174" s="99"/>
      <c r="D174" s="99"/>
      <c r="E174" s="99"/>
      <c r="F174" s="99"/>
      <c r="G174" s="99"/>
    </row>
    <row r="175" spans="1:7" ht="15.75">
      <c r="A175" s="99"/>
      <c r="B175" s="99"/>
      <c r="C175" s="99"/>
      <c r="D175" s="99"/>
      <c r="E175" s="99"/>
      <c r="F175" s="99"/>
      <c r="G175" s="99"/>
    </row>
    <row r="176" spans="1:7" ht="15.75">
      <c r="A176" s="99"/>
      <c r="B176" s="99"/>
      <c r="C176" s="99"/>
      <c r="D176" s="99"/>
      <c r="E176" s="99"/>
      <c r="F176" s="99"/>
      <c r="G176" s="99"/>
    </row>
    <row r="177" spans="1:7" ht="15.75">
      <c r="A177" s="99"/>
      <c r="B177" s="99"/>
      <c r="C177" s="99"/>
      <c r="D177" s="99"/>
      <c r="E177" s="99"/>
      <c r="F177" s="99"/>
      <c r="G177" s="99"/>
    </row>
    <row r="178" spans="1:7" ht="15.75">
      <c r="A178" s="99"/>
      <c r="B178" s="99"/>
      <c r="C178" s="99"/>
      <c r="D178" s="99"/>
      <c r="E178" s="99"/>
      <c r="F178" s="99"/>
      <c r="G178" s="99"/>
    </row>
    <row r="179" spans="1:7" ht="15.75">
      <c r="A179" s="99"/>
      <c r="B179" s="99"/>
      <c r="C179" s="99"/>
      <c r="D179" s="99"/>
      <c r="E179" s="99"/>
      <c r="F179" s="99"/>
      <c r="G179" s="99"/>
    </row>
    <row r="180" spans="1:7" ht="15.75">
      <c r="A180" s="99"/>
      <c r="B180" s="99"/>
      <c r="C180" s="99"/>
      <c r="D180" s="99"/>
      <c r="E180" s="99"/>
      <c r="F180" s="99"/>
      <c r="G180" s="99"/>
    </row>
    <row r="181" spans="1:7" ht="15.75">
      <c r="A181" s="99"/>
      <c r="B181" s="99"/>
      <c r="C181" s="99"/>
      <c r="D181" s="99"/>
      <c r="E181" s="99"/>
      <c r="F181" s="99"/>
      <c r="G181" s="99"/>
    </row>
    <row r="182" spans="1:7" ht="15.75">
      <c r="A182" s="99"/>
      <c r="B182" s="99"/>
      <c r="C182" s="99"/>
      <c r="D182" s="99"/>
      <c r="E182" s="99"/>
      <c r="F182" s="99"/>
      <c r="G182" s="99"/>
    </row>
    <row r="183" spans="1:7" ht="15.75">
      <c r="A183" s="99"/>
      <c r="B183" s="99"/>
      <c r="C183" s="99"/>
      <c r="D183" s="99"/>
      <c r="E183" s="99"/>
      <c r="F183" s="99"/>
      <c r="G183" s="99"/>
    </row>
    <row r="184" spans="1:7" ht="15.75">
      <c r="A184" s="99"/>
      <c r="B184" s="99"/>
      <c r="C184" s="99"/>
      <c r="D184" s="99"/>
      <c r="E184" s="99"/>
      <c r="F184" s="99"/>
      <c r="G184" s="99"/>
    </row>
    <row r="185" spans="1:7" ht="15.75">
      <c r="A185" s="99"/>
      <c r="B185" s="99"/>
      <c r="C185" s="99"/>
      <c r="D185" s="99"/>
      <c r="E185" s="99"/>
      <c r="F185" s="99"/>
      <c r="G185" s="99"/>
    </row>
    <row r="186" spans="1:7" ht="15.75">
      <c r="A186" s="99"/>
      <c r="B186" s="99"/>
      <c r="C186" s="99"/>
      <c r="D186" s="99"/>
      <c r="E186" s="99"/>
      <c r="F186" s="99"/>
      <c r="G186" s="99"/>
    </row>
    <row r="187" spans="1:7" ht="15.75">
      <c r="A187" s="99"/>
      <c r="B187" s="99"/>
      <c r="C187" s="99"/>
      <c r="D187" s="99"/>
      <c r="E187" s="99"/>
      <c r="F187" s="99"/>
      <c r="G187" s="99"/>
    </row>
    <row r="188" spans="1:7" ht="15.75">
      <c r="A188" s="99"/>
      <c r="B188" s="99"/>
      <c r="C188" s="99"/>
      <c r="D188" s="99"/>
      <c r="E188" s="99"/>
      <c r="F188" s="99"/>
      <c r="G188" s="99"/>
    </row>
    <row r="189" spans="1:7" ht="15.75">
      <c r="A189" s="99"/>
      <c r="B189" s="99"/>
      <c r="C189" s="99"/>
      <c r="D189" s="99"/>
      <c r="E189" s="99"/>
      <c r="F189" s="99"/>
      <c r="G189" s="99"/>
    </row>
    <row r="190" spans="1:7" ht="15.75">
      <c r="A190" s="99"/>
      <c r="B190" s="99"/>
      <c r="C190" s="99"/>
      <c r="D190" s="99"/>
      <c r="E190" s="99"/>
      <c r="F190" s="99"/>
      <c r="G190" s="99"/>
    </row>
    <row r="191" spans="1:7" ht="15.75">
      <c r="A191" s="99"/>
      <c r="B191" s="99"/>
      <c r="C191" s="99"/>
      <c r="D191" s="99"/>
      <c r="E191" s="99"/>
      <c r="F191" s="99"/>
      <c r="G191" s="99"/>
    </row>
    <row r="192" spans="1:7" ht="15.75">
      <c r="A192" s="99"/>
      <c r="B192" s="99"/>
      <c r="C192" s="99"/>
      <c r="D192" s="99"/>
      <c r="E192" s="99"/>
      <c r="F192" s="99"/>
      <c r="G192" s="99"/>
    </row>
    <row r="193" spans="1:7" ht="15.75">
      <c r="A193" s="99"/>
      <c r="B193" s="99"/>
      <c r="C193" s="99"/>
      <c r="D193" s="99"/>
      <c r="E193" s="99"/>
      <c r="F193" s="99"/>
      <c r="G193" s="99"/>
    </row>
    <row r="194" spans="1:7" ht="15.75">
      <c r="A194" s="99"/>
      <c r="B194" s="99"/>
      <c r="C194" s="99"/>
      <c r="D194" s="99"/>
      <c r="E194" s="99"/>
      <c r="F194" s="99"/>
      <c r="G194" s="99"/>
    </row>
    <row r="195" spans="1:7" ht="15.75">
      <c r="A195" s="99"/>
      <c r="B195" s="99"/>
      <c r="C195" s="99"/>
      <c r="D195" s="99"/>
      <c r="E195" s="99"/>
      <c r="F195" s="99"/>
      <c r="G195" s="99"/>
    </row>
    <row r="196" spans="1:7" ht="15.75">
      <c r="A196" s="99"/>
      <c r="B196" s="99"/>
      <c r="C196" s="99"/>
      <c r="D196" s="99"/>
      <c r="E196" s="99"/>
      <c r="F196" s="99"/>
      <c r="G196" s="99"/>
    </row>
    <row r="197" spans="1:7" ht="15.75">
      <c r="A197" s="99"/>
      <c r="B197" s="99"/>
      <c r="C197" s="99"/>
      <c r="D197" s="99"/>
      <c r="E197" s="99"/>
      <c r="F197" s="99"/>
      <c r="G197" s="99"/>
    </row>
    <row r="198" spans="1:7" ht="15.75">
      <c r="A198" s="99"/>
      <c r="B198" s="99"/>
      <c r="C198" s="99"/>
      <c r="D198" s="99"/>
      <c r="E198" s="99"/>
      <c r="F198" s="99"/>
      <c r="G198" s="99"/>
    </row>
    <row r="199" spans="1:7" ht="15.75">
      <c r="A199" s="99"/>
      <c r="B199" s="99"/>
      <c r="C199" s="99"/>
      <c r="D199" s="99"/>
      <c r="E199" s="99"/>
      <c r="F199" s="99"/>
      <c r="G199" s="99"/>
    </row>
    <row r="200" spans="1:7" ht="15.75">
      <c r="A200" s="99"/>
      <c r="B200" s="99"/>
      <c r="C200" s="99"/>
      <c r="D200" s="99"/>
      <c r="E200" s="99"/>
      <c r="F200" s="99"/>
      <c r="G200" s="99"/>
    </row>
    <row r="201" spans="1:7" ht="15.75">
      <c r="A201" s="99"/>
      <c r="B201" s="99"/>
      <c r="C201" s="99"/>
      <c r="D201" s="99"/>
      <c r="E201" s="99"/>
      <c r="F201" s="99"/>
      <c r="G201" s="99"/>
    </row>
    <row r="202" spans="1:7" ht="15.75">
      <c r="A202" s="99"/>
      <c r="B202" s="99"/>
      <c r="C202" s="99"/>
      <c r="D202" s="99"/>
      <c r="E202" s="99"/>
      <c r="F202" s="99"/>
      <c r="G202" s="99"/>
    </row>
    <row r="203" spans="1:7" ht="15.75">
      <c r="A203" s="99"/>
      <c r="B203" s="99"/>
      <c r="C203" s="99"/>
      <c r="D203" s="99"/>
      <c r="E203" s="99"/>
      <c r="F203" s="99"/>
      <c r="G203" s="99"/>
    </row>
    <row r="204" spans="1:7" ht="15.75">
      <c r="A204" s="99"/>
      <c r="B204" s="99"/>
      <c r="C204" s="99"/>
      <c r="D204" s="99"/>
      <c r="E204" s="99"/>
      <c r="F204" s="99"/>
      <c r="G204" s="99"/>
    </row>
    <row r="205" spans="1:7" ht="15.75">
      <c r="A205" s="99"/>
      <c r="B205" s="99"/>
      <c r="C205" s="99"/>
      <c r="D205" s="99"/>
      <c r="E205" s="99"/>
      <c r="F205" s="99"/>
      <c r="G205" s="99"/>
    </row>
    <row r="206" spans="1:7" ht="15.75">
      <c r="A206" s="99"/>
      <c r="B206" s="99"/>
      <c r="C206" s="99"/>
      <c r="D206" s="99"/>
      <c r="E206" s="99"/>
      <c r="F206" s="99"/>
      <c r="G206" s="99"/>
    </row>
    <row r="207" spans="1:7" ht="15.75">
      <c r="A207" s="99"/>
      <c r="B207" s="99"/>
      <c r="C207" s="99"/>
      <c r="D207" s="99"/>
      <c r="E207" s="99"/>
      <c r="F207" s="99"/>
      <c r="G207" s="99"/>
    </row>
    <row r="208" spans="1:7" ht="15.75">
      <c r="A208" s="99"/>
      <c r="B208" s="99"/>
      <c r="C208" s="99"/>
      <c r="D208" s="99"/>
      <c r="E208" s="99"/>
      <c r="F208" s="99"/>
      <c r="G208" s="99"/>
    </row>
    <row r="209" spans="1:7" ht="15.75">
      <c r="A209" s="99"/>
      <c r="B209" s="99"/>
      <c r="C209" s="99"/>
      <c r="D209" s="99"/>
      <c r="E209" s="99"/>
      <c r="F209" s="99"/>
      <c r="G209" s="99"/>
    </row>
    <row r="210" spans="1:7" ht="15.75">
      <c r="A210" s="99"/>
      <c r="B210" s="99"/>
      <c r="C210" s="99"/>
      <c r="D210" s="99"/>
      <c r="E210" s="99"/>
      <c r="F210" s="99"/>
      <c r="G210" s="99"/>
    </row>
    <row r="211" spans="1:7" ht="15.75">
      <c r="A211" s="99"/>
      <c r="B211" s="99"/>
      <c r="C211" s="99"/>
      <c r="D211" s="99"/>
      <c r="E211" s="99"/>
      <c r="F211" s="99"/>
      <c r="G211" s="99"/>
    </row>
    <row r="212" spans="1:7" ht="15.75">
      <c r="A212" s="99"/>
      <c r="B212" s="99"/>
      <c r="C212" s="99"/>
      <c r="D212" s="99"/>
      <c r="E212" s="99"/>
      <c r="F212" s="99"/>
      <c r="G212" s="99"/>
    </row>
    <row r="213" spans="1:7" ht="15.75">
      <c r="A213" s="99"/>
      <c r="B213" s="99"/>
      <c r="C213" s="99"/>
      <c r="D213" s="99"/>
      <c r="E213" s="99"/>
      <c r="F213" s="99"/>
      <c r="G213" s="99"/>
    </row>
    <row r="214" spans="1:7" ht="15.75">
      <c r="A214" s="99"/>
      <c r="B214" s="99"/>
      <c r="C214" s="99"/>
      <c r="D214" s="99"/>
      <c r="E214" s="99"/>
      <c r="F214" s="99"/>
      <c r="G214" s="99"/>
    </row>
    <row r="215" spans="1:7" ht="15.75">
      <c r="A215" s="99"/>
      <c r="B215" s="99"/>
      <c r="C215" s="99"/>
      <c r="D215" s="99"/>
      <c r="E215" s="99"/>
      <c r="F215" s="99"/>
      <c r="G215" s="99"/>
    </row>
    <row r="216" spans="1:7" ht="15.75">
      <c r="A216" s="99"/>
      <c r="B216" s="99"/>
      <c r="C216" s="99"/>
      <c r="D216" s="99"/>
      <c r="E216" s="99"/>
      <c r="F216" s="99"/>
      <c r="G216" s="99"/>
    </row>
    <row r="217" spans="1:7" ht="15.75">
      <c r="A217" s="99"/>
      <c r="B217" s="99"/>
      <c r="C217" s="99"/>
      <c r="D217" s="99"/>
      <c r="E217" s="99"/>
      <c r="F217" s="99"/>
      <c r="G217" s="99"/>
    </row>
    <row r="218" spans="1:7" ht="15.75">
      <c r="A218" s="99"/>
      <c r="B218" s="99"/>
      <c r="C218" s="99"/>
      <c r="D218" s="99"/>
      <c r="E218" s="99"/>
      <c r="F218" s="99"/>
      <c r="G218" s="99"/>
    </row>
    <row r="219" spans="1:7" ht="15.75">
      <c r="A219" s="99"/>
      <c r="B219" s="99"/>
      <c r="C219" s="99"/>
      <c r="D219" s="99"/>
      <c r="E219" s="99"/>
      <c r="F219" s="99"/>
      <c r="G219" s="99"/>
    </row>
    <row r="220" spans="1:7" ht="15.75">
      <c r="A220" s="99"/>
      <c r="B220" s="99"/>
      <c r="C220" s="99"/>
      <c r="D220" s="99"/>
      <c r="E220" s="99"/>
      <c r="F220" s="99"/>
      <c r="G220" s="99"/>
    </row>
    <row r="221" spans="1:7" ht="15.75">
      <c r="A221" s="99"/>
      <c r="B221" s="99"/>
      <c r="C221" s="99"/>
      <c r="D221" s="99"/>
      <c r="E221" s="99"/>
      <c r="F221" s="99"/>
      <c r="G221" s="99"/>
    </row>
    <row r="222" spans="1:7" ht="15.75">
      <c r="A222" s="99"/>
      <c r="B222" s="99"/>
      <c r="C222" s="99"/>
      <c r="D222" s="99"/>
      <c r="E222" s="99"/>
      <c r="F222" s="99"/>
      <c r="G222" s="99"/>
    </row>
    <row r="223" spans="1:7" ht="15.75">
      <c r="A223" s="99"/>
      <c r="B223" s="99"/>
      <c r="C223" s="99"/>
      <c r="D223" s="99"/>
      <c r="E223" s="99"/>
      <c r="F223" s="99"/>
      <c r="G223" s="99"/>
    </row>
    <row r="224" spans="1:7" ht="15.75">
      <c r="A224" s="99"/>
      <c r="B224" s="99"/>
      <c r="C224" s="99"/>
      <c r="D224" s="99"/>
      <c r="E224" s="99"/>
      <c r="F224" s="99"/>
      <c r="G224" s="99"/>
    </row>
    <row r="225" spans="1:7" ht="15.75">
      <c r="A225" s="99"/>
      <c r="B225" s="99"/>
      <c r="C225" s="99"/>
      <c r="D225" s="99"/>
      <c r="E225" s="99"/>
      <c r="F225" s="99"/>
      <c r="G225" s="99"/>
    </row>
    <row r="226" spans="1:7" ht="15.75">
      <c r="A226" s="99"/>
      <c r="B226" s="99"/>
      <c r="C226" s="99"/>
      <c r="D226" s="99"/>
      <c r="E226" s="99"/>
      <c r="F226" s="99"/>
      <c r="G226" s="99"/>
    </row>
    <row r="227" spans="1:7" ht="15.75">
      <c r="A227" s="99"/>
      <c r="B227" s="99"/>
      <c r="C227" s="99"/>
      <c r="D227" s="99"/>
      <c r="E227" s="99"/>
      <c r="F227" s="99"/>
      <c r="G227" s="99"/>
    </row>
    <row r="228" spans="1:7" ht="15.75">
      <c r="A228" s="99"/>
      <c r="B228" s="99"/>
      <c r="C228" s="99"/>
      <c r="D228" s="99"/>
      <c r="E228" s="99"/>
      <c r="F228" s="99"/>
      <c r="G228" s="99"/>
    </row>
  </sheetData>
  <sheetProtection/>
  <mergeCells count="7">
    <mergeCell ref="B9:E9"/>
    <mergeCell ref="A7:G7"/>
    <mergeCell ref="F1:G1"/>
    <mergeCell ref="E3:G3"/>
    <mergeCell ref="E4:G4"/>
    <mergeCell ref="C2:G2"/>
    <mergeCell ref="A5:G5"/>
  </mergeCells>
  <printOptions/>
  <pageMargins left="0.65" right="0.57" top="0.52" bottom="0.25" header="0.5" footer="0.24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I4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8.00390625" style="13" customWidth="1"/>
    <col min="2" max="2" width="11.140625" style="13" customWidth="1"/>
    <col min="3" max="3" width="53.140625" style="13" customWidth="1"/>
    <col min="4" max="4" width="13.28125" style="13" customWidth="1"/>
    <col min="5" max="5" width="12.00390625" style="13" customWidth="1"/>
    <col min="6" max="16384" width="9.140625" style="13" customWidth="1"/>
  </cols>
  <sheetData>
    <row r="1" spans="1:5" ht="84" customHeight="1">
      <c r="A1" s="14"/>
      <c r="B1" s="14"/>
      <c r="C1" s="256" t="s">
        <v>232</v>
      </c>
      <c r="D1" s="256"/>
      <c r="E1" s="256"/>
    </row>
    <row r="2" spans="1:4" ht="45.75" customHeight="1">
      <c r="A2" s="257" t="s">
        <v>172</v>
      </c>
      <c r="B2" s="257"/>
      <c r="C2" s="257"/>
      <c r="D2" s="257"/>
    </row>
    <row r="3" spans="1:5" ht="12.75" customHeight="1">
      <c r="A3" s="15"/>
      <c r="B3" s="15"/>
      <c r="C3" s="15"/>
      <c r="D3" s="258" t="s">
        <v>12</v>
      </c>
      <c r="E3" s="258"/>
    </row>
    <row r="4" spans="1:6" ht="22.5" customHeight="1">
      <c r="A4" s="259" t="s">
        <v>13</v>
      </c>
      <c r="B4" s="259" t="s">
        <v>14</v>
      </c>
      <c r="C4" s="259" t="s">
        <v>1</v>
      </c>
      <c r="D4" s="261" t="s">
        <v>2</v>
      </c>
      <c r="E4" s="262"/>
      <c r="F4" s="18"/>
    </row>
    <row r="5" spans="1:6" ht="22.5" customHeight="1">
      <c r="A5" s="260"/>
      <c r="B5" s="260"/>
      <c r="C5" s="260"/>
      <c r="D5" s="17" t="s">
        <v>179</v>
      </c>
      <c r="E5" s="17" t="s">
        <v>180</v>
      </c>
      <c r="F5" s="18"/>
    </row>
    <row r="6" spans="1:6" ht="12.75" customHeight="1">
      <c r="A6" s="19">
        <v>1</v>
      </c>
      <c r="B6" s="19">
        <v>2</v>
      </c>
      <c r="C6" s="19">
        <v>3</v>
      </c>
      <c r="D6" s="150">
        <v>4</v>
      </c>
      <c r="E6" s="150">
        <v>5</v>
      </c>
      <c r="F6" s="18"/>
    </row>
    <row r="7" spans="1:6" ht="16.5" customHeight="1">
      <c r="A7" s="20">
        <v>1</v>
      </c>
      <c r="B7" s="20">
        <v>0</v>
      </c>
      <c r="C7" s="21" t="s">
        <v>15</v>
      </c>
      <c r="D7" s="151">
        <f>D8+D10+D12+D13+D9+D11</f>
        <v>43950</v>
      </c>
      <c r="E7" s="151">
        <f>E8+E10+E12+E13+E9+E11</f>
        <v>45972</v>
      </c>
      <c r="F7" s="18"/>
    </row>
    <row r="8" spans="1:6" ht="34.5" customHeight="1">
      <c r="A8" s="22">
        <v>1</v>
      </c>
      <c r="B8" s="22">
        <v>2</v>
      </c>
      <c r="C8" s="23" t="s">
        <v>16</v>
      </c>
      <c r="D8" s="41">
        <v>3090</v>
      </c>
      <c r="E8" s="41">
        <v>3030</v>
      </c>
      <c r="F8" s="18"/>
    </row>
    <row r="9" spans="1:6" ht="51" customHeight="1">
      <c r="A9" s="22">
        <v>1</v>
      </c>
      <c r="B9" s="22">
        <v>3</v>
      </c>
      <c r="C9" s="24" t="s">
        <v>17</v>
      </c>
      <c r="D9" s="41">
        <v>16</v>
      </c>
      <c r="E9" s="41">
        <f>85-69</f>
        <v>16</v>
      </c>
      <c r="F9" s="18"/>
    </row>
    <row r="10" spans="1:6" ht="48.75" customHeight="1">
      <c r="A10" s="22">
        <v>1</v>
      </c>
      <c r="B10" s="22">
        <v>4</v>
      </c>
      <c r="C10" s="25" t="s">
        <v>18</v>
      </c>
      <c r="D10" s="41">
        <f>39038-43</f>
        <v>38995</v>
      </c>
      <c r="E10" s="41">
        <f>41182-10-1365-1819-43</f>
        <v>37945</v>
      </c>
      <c r="F10" s="18"/>
    </row>
    <row r="11" spans="1:6" ht="23.25" customHeight="1">
      <c r="A11" s="22">
        <v>1</v>
      </c>
      <c r="B11" s="22">
        <v>7</v>
      </c>
      <c r="C11" s="147" t="s">
        <v>163</v>
      </c>
      <c r="D11" s="187">
        <v>0</v>
      </c>
      <c r="E11" s="41">
        <f>3122+10</f>
        <v>3132</v>
      </c>
      <c r="F11" s="18"/>
    </row>
    <row r="12" spans="1:6" ht="22.5" customHeight="1">
      <c r="A12" s="22">
        <v>1</v>
      </c>
      <c r="B12" s="22">
        <v>11</v>
      </c>
      <c r="C12" s="23" t="s">
        <v>19</v>
      </c>
      <c r="D12" s="41">
        <v>400</v>
      </c>
      <c r="E12" s="41">
        <v>400</v>
      </c>
      <c r="F12" s="18"/>
    </row>
    <row r="13" spans="1:6" ht="22.5" customHeight="1">
      <c r="A13" s="22">
        <v>1</v>
      </c>
      <c r="B13" s="22">
        <v>13</v>
      </c>
      <c r="C13" s="23" t="s">
        <v>20</v>
      </c>
      <c r="D13" s="41">
        <v>1449</v>
      </c>
      <c r="E13" s="41">
        <v>1449</v>
      </c>
      <c r="F13" s="18"/>
    </row>
    <row r="14" spans="1:6" ht="24.75" customHeight="1">
      <c r="A14" s="20">
        <v>2</v>
      </c>
      <c r="B14" s="20">
        <v>0</v>
      </c>
      <c r="C14" s="21" t="s">
        <v>21</v>
      </c>
      <c r="D14" s="151">
        <v>466</v>
      </c>
      <c r="E14" s="151">
        <f>E15</f>
        <v>466</v>
      </c>
      <c r="F14" s="18"/>
    </row>
    <row r="15" spans="1:6" ht="19.5" customHeight="1">
      <c r="A15" s="22">
        <v>2</v>
      </c>
      <c r="B15" s="22">
        <v>3</v>
      </c>
      <c r="C15" s="26" t="s">
        <v>22</v>
      </c>
      <c r="D15" s="41">
        <v>466</v>
      </c>
      <c r="E15" s="41">
        <v>466</v>
      </c>
      <c r="F15" s="18"/>
    </row>
    <row r="16" spans="1:6" ht="32.25" customHeight="1">
      <c r="A16" s="27">
        <v>3</v>
      </c>
      <c r="B16" s="27">
        <v>0</v>
      </c>
      <c r="C16" s="28" t="s">
        <v>23</v>
      </c>
      <c r="D16" s="185">
        <v>1000</v>
      </c>
      <c r="E16" s="29">
        <f>E17+E18</f>
        <v>1000</v>
      </c>
      <c r="F16" s="30"/>
    </row>
    <row r="17" spans="1:6" ht="24" customHeight="1">
      <c r="A17" s="31">
        <v>3</v>
      </c>
      <c r="B17" s="31">
        <v>10</v>
      </c>
      <c r="C17" s="33" t="s">
        <v>24</v>
      </c>
      <c r="D17" s="186">
        <v>400</v>
      </c>
      <c r="E17" s="32">
        <v>400</v>
      </c>
      <c r="F17" s="30"/>
    </row>
    <row r="18" spans="1:6" ht="34.5" customHeight="1">
      <c r="A18" s="31">
        <v>3</v>
      </c>
      <c r="B18" s="31">
        <v>14</v>
      </c>
      <c r="C18" s="33" t="s">
        <v>70</v>
      </c>
      <c r="D18" s="186">
        <v>600</v>
      </c>
      <c r="E18" s="32">
        <v>600</v>
      </c>
      <c r="F18" s="18"/>
    </row>
    <row r="19" spans="1:6" ht="24.75" customHeight="1">
      <c r="A19" s="27">
        <v>4</v>
      </c>
      <c r="B19" s="27"/>
      <c r="C19" s="28" t="s">
        <v>25</v>
      </c>
      <c r="D19" s="185">
        <v>13042</v>
      </c>
      <c r="E19" s="29">
        <f>E21+E20</f>
        <v>13368</v>
      </c>
      <c r="F19" s="18"/>
    </row>
    <row r="20" spans="1:9" ht="24.75" customHeight="1">
      <c r="A20" s="31">
        <v>4</v>
      </c>
      <c r="B20" s="31">
        <v>9</v>
      </c>
      <c r="C20" s="33" t="s">
        <v>26</v>
      </c>
      <c r="D20" s="186">
        <v>13012</v>
      </c>
      <c r="E20" s="32">
        <v>13338</v>
      </c>
      <c r="F20" s="18"/>
      <c r="H20" s="154"/>
      <c r="I20" s="154"/>
    </row>
    <row r="21" spans="1:6" ht="19.5" customHeight="1">
      <c r="A21" s="31">
        <v>4</v>
      </c>
      <c r="B21" s="31">
        <v>12</v>
      </c>
      <c r="C21" s="33" t="s">
        <v>160</v>
      </c>
      <c r="D21" s="186">
        <v>30</v>
      </c>
      <c r="E21" s="32">
        <v>30</v>
      </c>
      <c r="F21" s="18"/>
    </row>
    <row r="22" spans="1:6" ht="24.75" customHeight="1">
      <c r="A22" s="20">
        <v>5</v>
      </c>
      <c r="B22" s="20">
        <v>0</v>
      </c>
      <c r="C22" s="21" t="s">
        <v>27</v>
      </c>
      <c r="D22" s="151">
        <v>8169</v>
      </c>
      <c r="E22" s="151">
        <f>E24+E25+E23</f>
        <v>8658</v>
      </c>
      <c r="F22" s="18"/>
    </row>
    <row r="23" spans="1:6" ht="24.75" customHeight="1">
      <c r="A23" s="125">
        <v>5</v>
      </c>
      <c r="B23" s="125">
        <v>1</v>
      </c>
      <c r="C23" s="43" t="s">
        <v>161</v>
      </c>
      <c r="D23" s="41">
        <v>726</v>
      </c>
      <c r="E23" s="41">
        <v>2761</v>
      </c>
      <c r="F23" s="18"/>
    </row>
    <row r="24" spans="1:7" ht="15.75" customHeight="1">
      <c r="A24" s="22">
        <v>5</v>
      </c>
      <c r="B24" s="22">
        <v>2</v>
      </c>
      <c r="C24" s="23" t="s">
        <v>28</v>
      </c>
      <c r="D24" s="41">
        <v>1355</v>
      </c>
      <c r="E24" s="41">
        <v>1355</v>
      </c>
      <c r="F24" s="18"/>
      <c r="G24" s="34"/>
    </row>
    <row r="25" spans="1:7" ht="15.75" customHeight="1">
      <c r="A25" s="22">
        <v>5</v>
      </c>
      <c r="B25" s="22">
        <v>3</v>
      </c>
      <c r="C25" s="23" t="s">
        <v>29</v>
      </c>
      <c r="D25" s="41">
        <v>6088</v>
      </c>
      <c r="E25" s="41">
        <v>4542</v>
      </c>
      <c r="F25" s="30"/>
      <c r="G25" s="34"/>
    </row>
    <row r="26" spans="1:6" ht="15.75" customHeight="1">
      <c r="A26" s="20">
        <v>7</v>
      </c>
      <c r="B26" s="20">
        <v>0</v>
      </c>
      <c r="C26" s="21" t="s">
        <v>30</v>
      </c>
      <c r="D26" s="151">
        <v>300</v>
      </c>
      <c r="E26" s="151">
        <f>E27</f>
        <v>300</v>
      </c>
      <c r="F26" s="18"/>
    </row>
    <row r="27" spans="1:6" ht="18.75" customHeight="1">
      <c r="A27" s="22">
        <v>7</v>
      </c>
      <c r="B27" s="22">
        <v>7</v>
      </c>
      <c r="C27" s="43" t="s">
        <v>185</v>
      </c>
      <c r="D27" s="41">
        <v>300</v>
      </c>
      <c r="E27" s="41">
        <v>300</v>
      </c>
      <c r="F27" s="18"/>
    </row>
    <row r="28" spans="1:6" ht="15" customHeight="1">
      <c r="A28" s="20">
        <v>8</v>
      </c>
      <c r="B28" s="20">
        <v>0</v>
      </c>
      <c r="C28" s="21" t="s">
        <v>31</v>
      </c>
      <c r="D28" s="151">
        <v>23472</v>
      </c>
      <c r="E28" s="151">
        <f>E29</f>
        <v>23472</v>
      </c>
      <c r="F28" s="18"/>
    </row>
    <row r="29" spans="1:6" ht="21" customHeight="1">
      <c r="A29" s="22">
        <v>8</v>
      </c>
      <c r="B29" s="22">
        <v>1</v>
      </c>
      <c r="C29" s="23" t="s">
        <v>32</v>
      </c>
      <c r="D29" s="41">
        <v>23472</v>
      </c>
      <c r="E29" s="41">
        <v>23472</v>
      </c>
      <c r="F29" s="18"/>
    </row>
    <row r="30" spans="1:7" ht="19.5" customHeight="1">
      <c r="A30" s="20">
        <v>10</v>
      </c>
      <c r="B30" s="20">
        <v>0</v>
      </c>
      <c r="C30" s="21" t="s">
        <v>33</v>
      </c>
      <c r="D30" s="151">
        <f>D32+D31</f>
        <v>15917</v>
      </c>
      <c r="E30" s="151">
        <f>E32+E31</f>
        <v>15917</v>
      </c>
      <c r="F30" s="18"/>
      <c r="G30" s="34"/>
    </row>
    <row r="31" spans="1:7" ht="19.5" customHeight="1">
      <c r="A31" s="125">
        <v>10</v>
      </c>
      <c r="B31" s="125">
        <v>1</v>
      </c>
      <c r="C31" s="43" t="s">
        <v>105</v>
      </c>
      <c r="D31" s="41">
        <v>380</v>
      </c>
      <c r="E31" s="41">
        <v>380</v>
      </c>
      <c r="F31" s="18"/>
      <c r="G31" s="34"/>
    </row>
    <row r="32" spans="1:6" ht="18" customHeight="1">
      <c r="A32" s="22">
        <v>10</v>
      </c>
      <c r="B32" s="22">
        <v>6</v>
      </c>
      <c r="C32" s="23" t="s">
        <v>71</v>
      </c>
      <c r="D32" s="41">
        <v>15537</v>
      </c>
      <c r="E32" s="41">
        <v>15537</v>
      </c>
      <c r="F32" s="18"/>
    </row>
    <row r="33" spans="1:7" ht="21" customHeight="1">
      <c r="A33" s="20">
        <v>11</v>
      </c>
      <c r="B33" s="20">
        <v>0</v>
      </c>
      <c r="C33" s="21" t="s">
        <v>34</v>
      </c>
      <c r="D33" s="151">
        <v>7188</v>
      </c>
      <c r="E33" s="151">
        <f>E34</f>
        <v>7188</v>
      </c>
      <c r="F33" s="18"/>
      <c r="G33" s="34"/>
    </row>
    <row r="34" spans="1:7" ht="15" customHeight="1">
      <c r="A34" s="22">
        <v>11</v>
      </c>
      <c r="B34" s="22">
        <v>1</v>
      </c>
      <c r="C34" s="23" t="s">
        <v>35</v>
      </c>
      <c r="D34" s="41">
        <v>7188</v>
      </c>
      <c r="E34" s="41">
        <v>7188</v>
      </c>
      <c r="F34" s="18"/>
      <c r="G34" s="34"/>
    </row>
    <row r="35" spans="1:7" ht="15" customHeight="1">
      <c r="A35" s="174">
        <v>99</v>
      </c>
      <c r="B35" s="174" t="s">
        <v>202</v>
      </c>
      <c r="C35" s="175" t="s">
        <v>200</v>
      </c>
      <c r="D35" s="151">
        <v>2570</v>
      </c>
      <c r="E35" s="151">
        <v>5158</v>
      </c>
      <c r="F35" s="18"/>
      <c r="G35" s="34"/>
    </row>
    <row r="36" spans="1:7" ht="15" customHeight="1">
      <c r="A36" s="166">
        <v>99</v>
      </c>
      <c r="B36" s="166">
        <v>99</v>
      </c>
      <c r="C36" s="176" t="s">
        <v>200</v>
      </c>
      <c r="D36" s="41">
        <v>2570</v>
      </c>
      <c r="E36" s="41">
        <v>5158</v>
      </c>
      <c r="F36" s="18"/>
      <c r="G36" s="34"/>
    </row>
    <row r="37" spans="1:6" ht="17.25" customHeight="1">
      <c r="A37" s="35" t="s">
        <v>36</v>
      </c>
      <c r="B37" s="36"/>
      <c r="C37" s="36"/>
      <c r="D37" s="152">
        <f>D7+D14+D16+D22+D26+D28+D30+D33+D19+D35</f>
        <v>116074</v>
      </c>
      <c r="E37" s="152">
        <f>E7+E14+E16+E22+E26+E28+E30+E33+E19+E35</f>
        <v>121499</v>
      </c>
      <c r="F37" s="37"/>
    </row>
    <row r="38" spans="1:6" ht="12.75" customHeight="1">
      <c r="A38" s="38"/>
      <c r="B38" s="38"/>
      <c r="C38" s="38"/>
      <c r="D38" s="38"/>
      <c r="E38" s="18"/>
      <c r="F38" s="18"/>
    </row>
    <row r="39" spans="1:6" ht="12.75" customHeight="1">
      <c r="A39" s="38"/>
      <c r="B39" s="38"/>
      <c r="C39" s="38"/>
      <c r="D39" s="39"/>
      <c r="E39" s="18"/>
      <c r="F39" s="18"/>
    </row>
    <row r="40" spans="1:6" ht="12.75" customHeight="1">
      <c r="A40" s="38"/>
      <c r="B40" s="38"/>
      <c r="C40" s="38"/>
      <c r="E40" s="40"/>
      <c r="F40" s="18"/>
    </row>
    <row r="41" spans="5:6" ht="12.75">
      <c r="E41" s="18"/>
      <c r="F41" s="18"/>
    </row>
    <row r="42" spans="5:6" ht="12.75">
      <c r="E42" s="18"/>
      <c r="F42" s="18"/>
    </row>
    <row r="43" spans="5:6" ht="12.75">
      <c r="E43" s="18"/>
      <c r="F43" s="18"/>
    </row>
    <row r="44" spans="5:6" ht="12.75">
      <c r="E44" s="18"/>
      <c r="F44" s="18"/>
    </row>
  </sheetData>
  <sheetProtection/>
  <mergeCells count="7">
    <mergeCell ref="C1:E1"/>
    <mergeCell ref="A2:D2"/>
    <mergeCell ref="D3:E3"/>
    <mergeCell ref="A4:A5"/>
    <mergeCell ref="B4:B5"/>
    <mergeCell ref="C4:C5"/>
    <mergeCell ref="D4:E4"/>
  </mergeCells>
  <printOptions/>
  <pageMargins left="0.35433070866141736" right="0.1968503937007874" top="0.5118110236220472" bottom="0.2755905511811024" header="0.5118110236220472" footer="0.275590551181102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G41"/>
  <sheetViews>
    <sheetView zoomScalePageLayoutView="0" workbookViewId="0" topLeftCell="B1">
      <selection activeCell="F4" sqref="F4"/>
    </sheetView>
  </sheetViews>
  <sheetFormatPr defaultColWidth="9.140625" defaultRowHeight="12.75"/>
  <cols>
    <col min="1" max="1" width="8.00390625" style="13" customWidth="1"/>
    <col min="2" max="2" width="10.28125" style="13" customWidth="1"/>
    <col min="3" max="3" width="60.57421875" style="13" customWidth="1"/>
    <col min="4" max="4" width="13.28125" style="13" customWidth="1"/>
    <col min="5" max="16384" width="9.140625" style="13" customWidth="1"/>
  </cols>
  <sheetData>
    <row r="1" spans="1:4" ht="84" customHeight="1">
      <c r="A1" s="14"/>
      <c r="B1" s="14"/>
      <c r="C1" s="256" t="s">
        <v>233</v>
      </c>
      <c r="D1" s="256"/>
    </row>
    <row r="2" spans="1:4" ht="45.75" customHeight="1">
      <c r="A2" s="257" t="s">
        <v>159</v>
      </c>
      <c r="B2" s="257"/>
      <c r="C2" s="257"/>
      <c r="D2" s="257"/>
    </row>
    <row r="3" spans="1:4" ht="12.75" customHeight="1">
      <c r="A3" s="15"/>
      <c r="B3" s="15"/>
      <c r="C3" s="15"/>
      <c r="D3" s="16" t="s">
        <v>12</v>
      </c>
    </row>
    <row r="4" spans="1:6" ht="31.5" customHeight="1">
      <c r="A4" s="17" t="s">
        <v>13</v>
      </c>
      <c r="B4" s="17" t="s">
        <v>14</v>
      </c>
      <c r="C4" s="17" t="s">
        <v>1</v>
      </c>
      <c r="D4" s="17" t="s">
        <v>2</v>
      </c>
      <c r="E4" s="18"/>
      <c r="F4" s="18"/>
    </row>
    <row r="5" spans="1:6" ht="12.75" customHeight="1">
      <c r="A5" s="19">
        <v>1</v>
      </c>
      <c r="B5" s="19">
        <v>2</v>
      </c>
      <c r="C5" s="19">
        <v>3</v>
      </c>
      <c r="D5" s="19">
        <v>4</v>
      </c>
      <c r="E5" s="18"/>
      <c r="F5" s="18"/>
    </row>
    <row r="6" spans="1:6" ht="16.5" customHeight="1">
      <c r="A6" s="20">
        <v>1</v>
      </c>
      <c r="B6" s="20">
        <v>0</v>
      </c>
      <c r="C6" s="21" t="s">
        <v>15</v>
      </c>
      <c r="D6" s="151">
        <f>D7+D9+D11+D12+D8+D10</f>
        <v>46529</v>
      </c>
      <c r="E6" s="18"/>
      <c r="F6" s="18"/>
    </row>
    <row r="7" spans="1:6" ht="34.5" customHeight="1">
      <c r="A7" s="22">
        <v>1</v>
      </c>
      <c r="B7" s="22">
        <v>2</v>
      </c>
      <c r="C7" s="23" t="s">
        <v>16</v>
      </c>
      <c r="D7" s="41">
        <v>3030</v>
      </c>
      <c r="E7" s="18"/>
      <c r="F7" s="18"/>
    </row>
    <row r="8" spans="1:6" ht="51" customHeight="1">
      <c r="A8" s="22">
        <v>1</v>
      </c>
      <c r="B8" s="22">
        <v>3</v>
      </c>
      <c r="C8" s="24" t="s">
        <v>17</v>
      </c>
      <c r="D8" s="41">
        <v>85</v>
      </c>
      <c r="E8" s="18"/>
      <c r="F8" s="18"/>
    </row>
    <row r="9" spans="1:6" ht="48.75" customHeight="1">
      <c r="A9" s="22">
        <v>1</v>
      </c>
      <c r="B9" s="22">
        <v>4</v>
      </c>
      <c r="C9" s="25" t="s">
        <v>18</v>
      </c>
      <c r="D9" s="41">
        <f>40587-5-43</f>
        <v>40539</v>
      </c>
      <c r="E9" s="18"/>
      <c r="F9" s="18"/>
    </row>
    <row r="10" spans="1:6" ht="23.25" customHeight="1">
      <c r="A10" s="22">
        <v>1</v>
      </c>
      <c r="B10" s="22">
        <v>7</v>
      </c>
      <c r="C10" s="147" t="s">
        <v>163</v>
      </c>
      <c r="D10" s="41">
        <v>1026</v>
      </c>
      <c r="E10" s="18"/>
      <c r="F10" s="18"/>
    </row>
    <row r="11" spans="1:6" ht="22.5" customHeight="1">
      <c r="A11" s="22">
        <v>1</v>
      </c>
      <c r="B11" s="22">
        <v>11</v>
      </c>
      <c r="C11" s="23" t="s">
        <v>19</v>
      </c>
      <c r="D11" s="41">
        <v>400</v>
      </c>
      <c r="E11" s="18"/>
      <c r="F11" s="18"/>
    </row>
    <row r="12" spans="1:6" ht="22.5" customHeight="1">
      <c r="A12" s="22">
        <v>1</v>
      </c>
      <c r="B12" s="22">
        <v>13</v>
      </c>
      <c r="C12" s="23" t="s">
        <v>20</v>
      </c>
      <c r="D12" s="41">
        <v>1449</v>
      </c>
      <c r="E12" s="18"/>
      <c r="F12" s="18"/>
    </row>
    <row r="13" spans="1:6" ht="24.75" customHeight="1">
      <c r="A13" s="20">
        <v>2</v>
      </c>
      <c r="B13" s="20">
        <v>0</v>
      </c>
      <c r="C13" s="21" t="s">
        <v>21</v>
      </c>
      <c r="D13" s="151">
        <f>D14</f>
        <v>466</v>
      </c>
      <c r="E13" s="18"/>
      <c r="F13" s="18"/>
    </row>
    <row r="14" spans="1:6" ht="19.5" customHeight="1">
      <c r="A14" s="22">
        <v>2</v>
      </c>
      <c r="B14" s="22">
        <v>3</v>
      </c>
      <c r="C14" s="26" t="s">
        <v>22</v>
      </c>
      <c r="D14" s="41">
        <v>466</v>
      </c>
      <c r="E14" s="18"/>
      <c r="F14" s="18"/>
    </row>
    <row r="15" spans="1:6" ht="32.25" customHeight="1">
      <c r="A15" s="27">
        <v>3</v>
      </c>
      <c r="B15" s="27">
        <v>0</v>
      </c>
      <c r="C15" s="28" t="s">
        <v>23</v>
      </c>
      <c r="D15" s="29">
        <f>D16+D17</f>
        <v>1000</v>
      </c>
      <c r="E15" s="18"/>
      <c r="F15" s="30"/>
    </row>
    <row r="16" spans="1:6" ht="24" customHeight="1">
      <c r="A16" s="31">
        <v>3</v>
      </c>
      <c r="B16" s="31">
        <v>10</v>
      </c>
      <c r="C16" s="33" t="s">
        <v>24</v>
      </c>
      <c r="D16" s="32">
        <v>400</v>
      </c>
      <c r="E16" s="18"/>
      <c r="F16" s="30"/>
    </row>
    <row r="17" spans="1:6" ht="34.5" customHeight="1">
      <c r="A17" s="31">
        <v>3</v>
      </c>
      <c r="B17" s="31">
        <v>14</v>
      </c>
      <c r="C17" s="33" t="s">
        <v>70</v>
      </c>
      <c r="D17" s="32">
        <v>600</v>
      </c>
      <c r="E17" s="18"/>
      <c r="F17" s="18"/>
    </row>
    <row r="18" spans="1:6" ht="24.75" customHeight="1">
      <c r="A18" s="27">
        <v>4</v>
      </c>
      <c r="B18" s="27"/>
      <c r="C18" s="28" t="s">
        <v>25</v>
      </c>
      <c r="D18" s="29">
        <f>D20+D19</f>
        <v>13239</v>
      </c>
      <c r="E18" s="18"/>
      <c r="F18" s="18"/>
    </row>
    <row r="19" spans="1:6" ht="24.75" customHeight="1">
      <c r="A19" s="31">
        <v>4</v>
      </c>
      <c r="B19" s="31">
        <v>9</v>
      </c>
      <c r="C19" s="33" t="s">
        <v>26</v>
      </c>
      <c r="D19" s="32">
        <v>13209</v>
      </c>
      <c r="E19" s="18"/>
      <c r="F19" s="37"/>
    </row>
    <row r="20" spans="1:6" ht="19.5" customHeight="1">
      <c r="A20" s="31">
        <v>4</v>
      </c>
      <c r="B20" s="31">
        <v>12</v>
      </c>
      <c r="C20" s="33" t="s">
        <v>160</v>
      </c>
      <c r="D20" s="32">
        <v>30</v>
      </c>
      <c r="E20" s="18"/>
      <c r="F20" s="18"/>
    </row>
    <row r="21" spans="1:6" ht="24.75" customHeight="1">
      <c r="A21" s="20">
        <v>5</v>
      </c>
      <c r="B21" s="20">
        <v>0</v>
      </c>
      <c r="C21" s="21" t="s">
        <v>27</v>
      </c>
      <c r="D21" s="151">
        <f>D23+D24+D22</f>
        <v>12474</v>
      </c>
      <c r="E21" s="18"/>
      <c r="F21" s="18"/>
    </row>
    <row r="22" spans="1:6" ht="24.75" customHeight="1">
      <c r="A22" s="125">
        <v>5</v>
      </c>
      <c r="B22" s="125">
        <v>1</v>
      </c>
      <c r="C22" s="43" t="s">
        <v>161</v>
      </c>
      <c r="D22" s="41">
        <v>3897</v>
      </c>
      <c r="E22" s="18"/>
      <c r="F22" s="18"/>
    </row>
    <row r="23" spans="1:7" ht="15.75" customHeight="1">
      <c r="A23" s="22">
        <v>5</v>
      </c>
      <c r="B23" s="22">
        <v>2</v>
      </c>
      <c r="C23" s="23" t="s">
        <v>28</v>
      </c>
      <c r="D23" s="41">
        <v>1578</v>
      </c>
      <c r="E23" s="18"/>
      <c r="F23" s="18"/>
      <c r="G23" s="34"/>
    </row>
    <row r="24" spans="1:7" ht="15.75" customHeight="1">
      <c r="A24" s="22">
        <v>5</v>
      </c>
      <c r="B24" s="22">
        <v>3</v>
      </c>
      <c r="C24" s="23" t="s">
        <v>29</v>
      </c>
      <c r="D24" s="41">
        <v>6999</v>
      </c>
      <c r="E24" s="30"/>
      <c r="F24" s="30"/>
      <c r="G24" s="34"/>
    </row>
    <row r="25" spans="1:6" ht="15.75" customHeight="1">
      <c r="A25" s="20">
        <v>7</v>
      </c>
      <c r="B25" s="20">
        <v>0</v>
      </c>
      <c r="C25" s="21" t="s">
        <v>30</v>
      </c>
      <c r="D25" s="151">
        <f>D26</f>
        <v>300</v>
      </c>
      <c r="E25" s="18"/>
      <c r="F25" s="18"/>
    </row>
    <row r="26" spans="1:6" ht="18.75" customHeight="1">
      <c r="A26" s="22">
        <v>7</v>
      </c>
      <c r="B26" s="22">
        <v>7</v>
      </c>
      <c r="C26" s="43" t="s">
        <v>184</v>
      </c>
      <c r="D26" s="41">
        <v>300</v>
      </c>
      <c r="E26" s="18"/>
      <c r="F26" s="18"/>
    </row>
    <row r="27" spans="1:6" ht="15" customHeight="1">
      <c r="A27" s="20">
        <v>8</v>
      </c>
      <c r="B27" s="20">
        <v>0</v>
      </c>
      <c r="C27" s="21" t="s">
        <v>31</v>
      </c>
      <c r="D27" s="151">
        <f>D28</f>
        <v>23607</v>
      </c>
      <c r="E27" s="18"/>
      <c r="F27" s="18"/>
    </row>
    <row r="28" spans="1:6" ht="21" customHeight="1">
      <c r="A28" s="22">
        <v>8</v>
      </c>
      <c r="B28" s="22">
        <v>1</v>
      </c>
      <c r="C28" s="23" t="s">
        <v>32</v>
      </c>
      <c r="D28" s="41">
        <v>23607</v>
      </c>
      <c r="E28" s="18"/>
      <c r="F28" s="18"/>
    </row>
    <row r="29" spans="1:7" ht="19.5" customHeight="1">
      <c r="A29" s="20">
        <v>10</v>
      </c>
      <c r="B29" s="20">
        <v>0</v>
      </c>
      <c r="C29" s="21" t="s">
        <v>33</v>
      </c>
      <c r="D29" s="151">
        <f>D31+D30</f>
        <v>15917</v>
      </c>
      <c r="E29" s="18"/>
      <c r="F29" s="18"/>
      <c r="G29" s="34"/>
    </row>
    <row r="30" spans="1:7" ht="19.5" customHeight="1">
      <c r="A30" s="125">
        <v>10</v>
      </c>
      <c r="B30" s="125">
        <v>1</v>
      </c>
      <c r="C30" s="43" t="s">
        <v>105</v>
      </c>
      <c r="D30" s="41">
        <v>380</v>
      </c>
      <c r="E30" s="18"/>
      <c r="F30" s="18"/>
      <c r="G30" s="34"/>
    </row>
    <row r="31" spans="1:6" ht="18" customHeight="1">
      <c r="A31" s="22">
        <v>10</v>
      </c>
      <c r="B31" s="22">
        <v>6</v>
      </c>
      <c r="C31" s="23" t="s">
        <v>71</v>
      </c>
      <c r="D31" s="41">
        <v>15537</v>
      </c>
      <c r="E31" s="18"/>
      <c r="F31" s="18"/>
    </row>
    <row r="32" spans="1:7" ht="21" customHeight="1">
      <c r="A32" s="20">
        <v>11</v>
      </c>
      <c r="B32" s="20">
        <v>0</v>
      </c>
      <c r="C32" s="21" t="s">
        <v>34</v>
      </c>
      <c r="D32" s="151">
        <f>D33</f>
        <v>7166</v>
      </c>
      <c r="E32" s="18"/>
      <c r="F32" s="18"/>
      <c r="G32" s="34"/>
    </row>
    <row r="33" spans="1:7" ht="15" customHeight="1">
      <c r="A33" s="22">
        <v>11</v>
      </c>
      <c r="B33" s="22">
        <v>1</v>
      </c>
      <c r="C33" s="23" t="s">
        <v>35</v>
      </c>
      <c r="D33" s="41">
        <v>7166</v>
      </c>
      <c r="E33" s="18"/>
      <c r="F33" s="18"/>
      <c r="G33" s="34"/>
    </row>
    <row r="34" spans="1:6" ht="17.25" customHeight="1">
      <c r="A34" s="35" t="s">
        <v>36</v>
      </c>
      <c r="B34" s="36"/>
      <c r="C34" s="36"/>
      <c r="D34" s="189">
        <f>D6+D13+D15+D21+D25+D27+D29+D32+D18</f>
        <v>120698</v>
      </c>
      <c r="E34" s="18"/>
      <c r="F34" s="37"/>
    </row>
    <row r="35" spans="1:6" ht="12.75" customHeight="1">
      <c r="A35" s="38"/>
      <c r="B35" s="38"/>
      <c r="C35" s="38"/>
      <c r="D35" s="38"/>
      <c r="E35" s="18"/>
      <c r="F35" s="18"/>
    </row>
    <row r="36" spans="1:6" ht="12.75" customHeight="1">
      <c r="A36" s="38"/>
      <c r="B36" s="38"/>
      <c r="C36" s="38"/>
      <c r="D36" s="38"/>
      <c r="E36" s="18"/>
      <c r="F36" s="18"/>
    </row>
    <row r="37" spans="1:6" ht="12.75" customHeight="1">
      <c r="A37" s="38"/>
      <c r="B37" s="38"/>
      <c r="C37" s="38"/>
      <c r="D37" s="39"/>
      <c r="E37" s="40"/>
      <c r="F37" s="18"/>
    </row>
    <row r="38" spans="5:6" ht="12.75">
      <c r="E38" s="18"/>
      <c r="F38" s="18"/>
    </row>
    <row r="39" spans="5:6" ht="12.75">
      <c r="E39" s="18"/>
      <c r="F39" s="18"/>
    </row>
    <row r="40" spans="5:6" ht="12.75">
      <c r="E40" s="18"/>
      <c r="F40" s="18"/>
    </row>
    <row r="41" spans="5:6" ht="12.75">
      <c r="E41" s="18"/>
      <c r="F41" s="18"/>
    </row>
  </sheetData>
  <sheetProtection/>
  <mergeCells count="2">
    <mergeCell ref="C1:D1"/>
    <mergeCell ref="A2:D2"/>
  </mergeCells>
  <printOptions/>
  <pageMargins left="0.75" right="0.21" top="0.5" bottom="0.28" header="0.5" footer="0.2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2016-12-28T06:01:58Z</cp:lastPrinted>
  <dcterms:created xsi:type="dcterms:W3CDTF">1996-10-08T23:32:33Z</dcterms:created>
  <dcterms:modified xsi:type="dcterms:W3CDTF">2017-01-09T04:36:52Z</dcterms:modified>
  <cp:category/>
  <cp:version/>
  <cp:contentType/>
  <cp:contentStatus/>
</cp:coreProperties>
</file>